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_Práce aktuální\_MŠ Březiněves - David Albert\"/>
    </mc:Choice>
  </mc:AlternateContent>
  <xr:revisionPtr revIDLastSave="0" documentId="13_ncr:1_{48F56E7B-1E82-4C7A-86D6-678E76847B7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.0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1.00 Pol'!$A$1:$Y$151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7" i="12"/>
  <c r="M27" i="12" s="1"/>
  <c r="I27" i="12"/>
  <c r="K27" i="12"/>
  <c r="O27" i="12"/>
  <c r="Q27" i="12"/>
  <c r="V27" i="12"/>
  <c r="G35" i="12"/>
  <c r="M35" i="12" s="1"/>
  <c r="I35" i="12"/>
  <c r="K35" i="12"/>
  <c r="O35" i="12"/>
  <c r="Q35" i="12"/>
  <c r="V35" i="12"/>
  <c r="G43" i="12"/>
  <c r="M43" i="12" s="1"/>
  <c r="I43" i="12"/>
  <c r="K43" i="12"/>
  <c r="O43" i="12"/>
  <c r="Q43" i="12"/>
  <c r="V43" i="12"/>
  <c r="G51" i="12"/>
  <c r="I51" i="12"/>
  <c r="K51" i="12"/>
  <c r="M51" i="12"/>
  <c r="O51" i="12"/>
  <c r="Q51" i="12"/>
  <c r="V51" i="12"/>
  <c r="G59" i="12"/>
  <c r="M59" i="12" s="1"/>
  <c r="I59" i="12"/>
  <c r="K59" i="12"/>
  <c r="O59" i="12"/>
  <c r="Q59" i="12"/>
  <c r="V59" i="12"/>
  <c r="G68" i="12"/>
  <c r="M68" i="12" s="1"/>
  <c r="I68" i="12"/>
  <c r="K68" i="12"/>
  <c r="O68" i="12"/>
  <c r="Q68" i="12"/>
  <c r="V68" i="12"/>
  <c r="G72" i="12"/>
  <c r="I72" i="12"/>
  <c r="K72" i="12"/>
  <c r="M72" i="12"/>
  <c r="O72" i="12"/>
  <c r="Q72" i="12"/>
  <c r="V72" i="12"/>
  <c r="G75" i="12"/>
  <c r="I75" i="12"/>
  <c r="K75" i="12"/>
  <c r="O75" i="12"/>
  <c r="Q75" i="12"/>
  <c r="V75" i="12"/>
  <c r="G77" i="12"/>
  <c r="M77" i="12" s="1"/>
  <c r="I77" i="12"/>
  <c r="I67" i="12" s="1"/>
  <c r="K77" i="12"/>
  <c r="O77" i="12"/>
  <c r="Q77" i="12"/>
  <c r="V77" i="12"/>
  <c r="G80" i="12"/>
  <c r="M80" i="12" s="1"/>
  <c r="I80" i="12"/>
  <c r="K80" i="12"/>
  <c r="O80" i="12"/>
  <c r="Q80" i="12"/>
  <c r="V80" i="12"/>
  <c r="G84" i="12"/>
  <c r="I84" i="12"/>
  <c r="K84" i="12"/>
  <c r="O84" i="12"/>
  <c r="Q84" i="12"/>
  <c r="V84" i="12"/>
  <c r="G87" i="12"/>
  <c r="M87" i="12" s="1"/>
  <c r="I87" i="12"/>
  <c r="K87" i="12"/>
  <c r="O87" i="12"/>
  <c r="Q87" i="12"/>
  <c r="Q83" i="12" s="1"/>
  <c r="V87" i="12"/>
  <c r="G90" i="12"/>
  <c r="M90" i="12" s="1"/>
  <c r="I90" i="12"/>
  <c r="K90" i="12"/>
  <c r="K83" i="12" s="1"/>
  <c r="O90" i="12"/>
  <c r="Q90" i="12"/>
  <c r="V90" i="12"/>
  <c r="G94" i="12"/>
  <c r="G93" i="12" s="1"/>
  <c r="I52" i="1" s="1"/>
  <c r="I94" i="12"/>
  <c r="I93" i="12" s="1"/>
  <c r="K94" i="12"/>
  <c r="K93" i="12" s="1"/>
  <c r="O94" i="12"/>
  <c r="O93" i="12" s="1"/>
  <c r="Q94" i="12"/>
  <c r="Q93" i="12" s="1"/>
  <c r="V94" i="12"/>
  <c r="V93" i="12" s="1"/>
  <c r="G98" i="12"/>
  <c r="M98" i="12" s="1"/>
  <c r="I98" i="12"/>
  <c r="I97" i="12" s="1"/>
  <c r="K98" i="12"/>
  <c r="K97" i="12" s="1"/>
  <c r="O98" i="12"/>
  <c r="O97" i="12" s="1"/>
  <c r="Q98" i="12"/>
  <c r="Q97" i="12" s="1"/>
  <c r="V98" i="12"/>
  <c r="V97" i="12" s="1"/>
  <c r="G101" i="12"/>
  <c r="M101" i="12" s="1"/>
  <c r="I101" i="12"/>
  <c r="K101" i="12"/>
  <c r="O101" i="12"/>
  <c r="Q101" i="12"/>
  <c r="V101" i="12"/>
  <c r="O104" i="12"/>
  <c r="V104" i="12"/>
  <c r="G105" i="12"/>
  <c r="M105" i="12" s="1"/>
  <c r="M104" i="12" s="1"/>
  <c r="I105" i="12"/>
  <c r="I104" i="12" s="1"/>
  <c r="K105" i="12"/>
  <c r="K104" i="12" s="1"/>
  <c r="O105" i="12"/>
  <c r="Q105" i="12"/>
  <c r="Q104" i="12" s="1"/>
  <c r="V105" i="12"/>
  <c r="G107" i="12"/>
  <c r="M107" i="12" s="1"/>
  <c r="M106" i="12" s="1"/>
  <c r="I107" i="12"/>
  <c r="I106" i="12" s="1"/>
  <c r="K107" i="12"/>
  <c r="K106" i="12" s="1"/>
  <c r="O107" i="12"/>
  <c r="Q107" i="12"/>
  <c r="V107" i="12"/>
  <c r="G110" i="12"/>
  <c r="I110" i="12"/>
  <c r="K110" i="12"/>
  <c r="M110" i="12"/>
  <c r="O110" i="12"/>
  <c r="Q110" i="12"/>
  <c r="Q106" i="12" s="1"/>
  <c r="V110" i="12"/>
  <c r="V106" i="12" s="1"/>
  <c r="G112" i="12"/>
  <c r="M112" i="12" s="1"/>
  <c r="I112" i="12"/>
  <c r="K112" i="12"/>
  <c r="K111" i="12" s="1"/>
  <c r="O112" i="12"/>
  <c r="Q112" i="12"/>
  <c r="V112" i="12"/>
  <c r="G115" i="12"/>
  <c r="I115" i="12"/>
  <c r="K115" i="12"/>
  <c r="M115" i="12"/>
  <c r="O115" i="12"/>
  <c r="Q115" i="12"/>
  <c r="V115" i="12"/>
  <c r="G118" i="12"/>
  <c r="I118" i="12"/>
  <c r="K118" i="12"/>
  <c r="O118" i="12"/>
  <c r="Q118" i="12"/>
  <c r="V118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O128" i="12" s="1"/>
  <c r="Q129" i="12"/>
  <c r="V129" i="12"/>
  <c r="G132" i="12"/>
  <c r="M132" i="12" s="1"/>
  <c r="I132" i="12"/>
  <c r="K132" i="12"/>
  <c r="K128" i="12" s="1"/>
  <c r="O132" i="12"/>
  <c r="Q132" i="12"/>
  <c r="V132" i="12"/>
  <c r="G136" i="12"/>
  <c r="I136" i="12"/>
  <c r="K136" i="12"/>
  <c r="O136" i="12"/>
  <c r="Q136" i="12"/>
  <c r="V136" i="12"/>
  <c r="G137" i="12"/>
  <c r="M137" i="12" s="1"/>
  <c r="I137" i="12"/>
  <c r="K137" i="12"/>
  <c r="O137" i="12"/>
  <c r="Q137" i="12"/>
  <c r="Q135" i="12" s="1"/>
  <c r="V137" i="12"/>
  <c r="G138" i="12"/>
  <c r="M138" i="12" s="1"/>
  <c r="I138" i="12"/>
  <c r="K138" i="12"/>
  <c r="O138" i="12"/>
  <c r="Q138" i="12"/>
  <c r="V138" i="12"/>
  <c r="V135" i="12" s="1"/>
  <c r="G139" i="12"/>
  <c r="M139" i="12" s="1"/>
  <c r="I139" i="12"/>
  <c r="K139" i="12"/>
  <c r="O139" i="12"/>
  <c r="Q139" i="12"/>
  <c r="V139" i="12"/>
  <c r="AE141" i="12"/>
  <c r="F40" i="1" s="1"/>
  <c r="I20" i="1"/>
  <c r="J28" i="1"/>
  <c r="J26" i="1"/>
  <c r="G38" i="1"/>
  <c r="F38" i="1"/>
  <c r="J23" i="1"/>
  <c r="J24" i="1"/>
  <c r="J25" i="1"/>
  <c r="J27" i="1"/>
  <c r="E24" i="1"/>
  <c r="E26" i="1"/>
  <c r="G128" i="12" l="1"/>
  <c r="I57" i="1" s="1"/>
  <c r="I18" i="1" s="1"/>
  <c r="F39" i="1"/>
  <c r="F42" i="1" s="1"/>
  <c r="G23" i="1" s="1"/>
  <c r="A23" i="1" s="1"/>
  <c r="G24" i="1" s="1"/>
  <c r="F41" i="1"/>
  <c r="O83" i="12"/>
  <c r="G111" i="12"/>
  <c r="I56" i="1" s="1"/>
  <c r="V8" i="12"/>
  <c r="I135" i="12"/>
  <c r="Q111" i="12"/>
  <c r="G83" i="12"/>
  <c r="I51" i="1" s="1"/>
  <c r="O8" i="12"/>
  <c r="K8" i="12"/>
  <c r="O106" i="12"/>
  <c r="V67" i="12"/>
  <c r="Q128" i="12"/>
  <c r="I111" i="12"/>
  <c r="G104" i="12"/>
  <c r="I54" i="1" s="1"/>
  <c r="O67" i="12"/>
  <c r="G8" i="12"/>
  <c r="O135" i="12"/>
  <c r="M97" i="12"/>
  <c r="K135" i="12"/>
  <c r="I83" i="12"/>
  <c r="K67" i="12"/>
  <c r="Q8" i="12"/>
  <c r="I128" i="12"/>
  <c r="V111" i="12"/>
  <c r="G106" i="12"/>
  <c r="I55" i="1" s="1"/>
  <c r="G67" i="12"/>
  <c r="I50" i="1" s="1"/>
  <c r="G135" i="12"/>
  <c r="I58" i="1" s="1"/>
  <c r="I19" i="1" s="1"/>
  <c r="O111" i="12"/>
  <c r="V83" i="12"/>
  <c r="V128" i="12"/>
  <c r="G97" i="12"/>
  <c r="I53" i="1" s="1"/>
  <c r="Q67" i="12"/>
  <c r="I8" i="12"/>
  <c r="M128" i="12"/>
  <c r="M94" i="12"/>
  <c r="M93" i="12" s="1"/>
  <c r="M84" i="12"/>
  <c r="M83" i="12" s="1"/>
  <c r="M75" i="12"/>
  <c r="M67" i="12" s="1"/>
  <c r="M9" i="12"/>
  <c r="M8" i="12" s="1"/>
  <c r="M136" i="12"/>
  <c r="M135" i="12" s="1"/>
  <c r="M118" i="12"/>
  <c r="M111" i="12" s="1"/>
  <c r="AF141" i="12"/>
  <c r="A24" i="1" l="1"/>
  <c r="G40" i="1"/>
  <c r="H40" i="1" s="1"/>
  <c r="I40" i="1" s="1"/>
  <c r="G39" i="1"/>
  <c r="G41" i="1"/>
  <c r="H41" i="1" s="1"/>
  <c r="I41" i="1" s="1"/>
  <c r="G141" i="12"/>
  <c r="I49" i="1"/>
  <c r="I17" i="1"/>
  <c r="I16" i="1" l="1"/>
  <c r="I21" i="1" s="1"/>
  <c r="I59" i="1"/>
  <c r="G42" i="1"/>
  <c r="H39" i="1"/>
  <c r="I39" i="1" l="1"/>
  <c r="I42" i="1" s="1"/>
  <c r="H42" i="1"/>
  <c r="G25" i="1"/>
  <c r="G28" i="1"/>
  <c r="J58" i="1"/>
  <c r="J52" i="1"/>
  <c r="J49" i="1"/>
  <c r="J53" i="1"/>
  <c r="J56" i="1"/>
  <c r="J50" i="1"/>
  <c r="J54" i="1"/>
  <c r="J51" i="1"/>
  <c r="J55" i="1"/>
  <c r="J57" i="1"/>
  <c r="J59" i="1" l="1"/>
  <c r="A25" i="1"/>
  <c r="J41" i="1"/>
  <c r="J39" i="1"/>
  <c r="J42" i="1" s="1"/>
  <c r="J40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9409F79-B6EB-431E-B3DB-CA708D8485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FE32B5-0BAF-4336-8553-02300B4F58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<sst xmlns="http://schemas.openxmlformats.org/spreadsheetml/2006/main" count="649" uniqueCount="218">
  <si>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</si>
  <si>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</si>
  <si>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</si>
  <si>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</si>
  <si>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</si>
  <si>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</si>
  <si>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</si>
  <si>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</si>
  <si>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</si>
  <si>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</si>
  <si>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</si>
  <si>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</si>
  <si>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</si>
  <si>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</si>
  <si>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</si>
  <si>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</si>
  <si>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</si>
  <si>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</si>
  <si>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</si>
  <si>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</si>
  <si>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</si>
  <si>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</si>
  <si>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</si>
  <si>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</si>
  <si>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</si>
  <si>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</si>
  <si>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</si>
  <si>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</si>
  <si>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</si>
  <si>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</si>
  <si>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</si>
  <si>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</si>
  <si>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</si>
  <si>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</si>
  <si>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</si>
  <si>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</si>
  <si>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</si>
  <si>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</si>
  <si>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</si>
  <si>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</si>
  <si>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</si>
  <si>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</si>
  <si>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</si>
  <si>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1.00</t>
  </si>
  <si>
    <t>Položkový rozpočet</t>
  </si>
  <si>
    <t>SO 01</t>
  </si>
  <si>
    <t>Stavební část</t>
  </si>
  <si>
    <t>Objekt:</t>
  </si>
  <si>
    <t>Rozpočet:</t>
  </si>
  <si>
    <t>Tomáš Hochman</t>
  </si>
  <si>
    <t>IP2024/009</t>
  </si>
  <si>
    <t>Přístřešek pro kočárky a kola v areálu mateřské školy Březiněves, Praha 8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</si>
  <si>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</si>
  <si>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</si>
  <si>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</si>
  <si>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</si>
  <si>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</si>
  <si>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</si>
  <si>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</si>
  <si>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</si>
  <si>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</si>
  <si>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</si>
  <si>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</si>
  <si>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63</t>
  </si>
  <si>
    <t>Podlahy a podlahové konstrukce</t>
  </si>
  <si>
    <t>91</t>
  </si>
  <si>
    <t>Doplňující práce na komunikaci</t>
  </si>
  <si>
    <t>99</t>
  </si>
  <si>
    <t>Staveništní přesun hmot</t>
  </si>
  <si>
    <t>764</t>
  </si>
  <si>
    <t>Konstrukce klempířské</t>
  </si>
  <si>
    <t>767</t>
  </si>
  <si>
    <t>Konstrukce zámečnické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</si>
  <si>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</si>
  <si>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</si>
  <si>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</si>
  <si>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</si>
  <si>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</si>
  <si>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</si>
  <si>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</si>
  <si>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</si>
  <si>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</si>
  <si>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</si>
  <si>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</si>
  <si>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</si>
  <si>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</si>
  <si>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</si>
  <si>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</si>
  <si>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</si>
  <si>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</si>
  <si>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</si>
  <si>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</si>
  <si>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</si>
  <si>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</si>
  <si>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</si>
  <si>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</si>
  <si>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</si>
  <si>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</si>
  <si>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</si>
  <si>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</si>
  <si>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</si>
  <si>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</si>
  <si>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</si>
  <si>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</si>
  <si>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</si>
  <si>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</si>
  <si>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do 50 m</t>
  </si>
  <si>
    <t>m3</t>
  </si>
  <si>
    <t>RTS 24/ I</t>
  </si>
  <si>
    <t>Práce</t>
  </si>
  <si>
    <t>Běžná</t>
  </si>
  <si>
    <t>POL1_</t>
  </si>
  <si>
    <t>0,10*0,20*1330,00*0,20</t>
  </si>
  <si>
    <t>VV</t>
  </si>
  <si>
    <t>6,20*0,40*0,20</t>
  </si>
  <si>
    <t>Mezisoučet</t>
  </si>
  <si>
    <t>131201110R00</t>
  </si>
  <si>
    <t>Hloubení nezapaž. jam hor.3 do 50 m3, STROJNĚ</t>
  </si>
  <si>
    <t>132201110R00</t>
  </si>
  <si>
    <t>Hloubení rýh š.do 60 cm v hor.3 do 50 m3, STROJNĚ</t>
  </si>
  <si>
    <t>161101101R00</t>
  </si>
  <si>
    <t>Svislé přemístění výkopku z hor.1-4 do 2,5 m</t>
  </si>
  <si>
    <t>162201102R00</t>
  </si>
  <si>
    <t>Vodorovné přemístění výkopku z hor.1-4 do 50 m</t>
  </si>
  <si>
    <t>162501102R00</t>
  </si>
  <si>
    <t>Vodorovné přemístění výkopku z hor.1-4 do 3000 m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</si>
  <si>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</si>
  <si>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</si>
  <si>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</si>
  <si>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</si>
  <si>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</si>
  <si>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</t>
  </si>
  <si>
    <t>215901101RT5</t>
  </si>
  <si>
    <t>Zhutnění podloží z hornin nesoudržných do 92% PS vibrační deskou</t>
  </si>
  <si>
    <t>m2</t>
  </si>
  <si>
    <t>0,10*0,20*1330,00</t>
  </si>
  <si>
    <t>6,20*0,40</t>
  </si>
  <si>
    <t>275321321R00</t>
  </si>
  <si>
    <t>Železobeton základových patek C 20/25</t>
  </si>
  <si>
    <t>0,30*0,20*0,20*4,00</t>
  </si>
  <si>
    <t>275351215R00</t>
  </si>
  <si>
    <t>Bednění stěn základových patek - zřízení</t>
  </si>
  <si>
    <t>(0,20)*4,00*0,30*4,00</t>
  </si>
  <si>
    <t>275351216R00</t>
  </si>
  <si>
    <t>Bednění stěn základových patek - odstranění</t>
  </si>
  <si>
    <t>289970111R00</t>
  </si>
  <si>
    <t>Vrstva geotextilie Geofiltex 300g/m2</t>
  </si>
  <si>
    <t>6,20*(0,40+0,40+0,40)</t>
  </si>
  <si>
    <t>564271111R00</t>
  </si>
  <si>
    <t>Podklad ze štěrkopísku po zhutnění tloušťky 25 cm</t>
  </si>
  <si>
    <t>591211111R00</t>
  </si>
  <si>
    <t>Kladení dlažby drobné kostky,lože z kamen.tl. 5 cm</t>
  </si>
  <si>
    <t>59245266R</t>
  </si>
  <si>
    <t>Dlažba BEST KLASIKO standard antracit 200 x 100 x 80 mm</t>
  </si>
  <si>
    <t>SPCM</t>
  </si>
  <si>
    <t>Specifikace</t>
  </si>
  <si>
    <t>POL3_</t>
  </si>
  <si>
    <t>631571005R00</t>
  </si>
  <si>
    <t>Násyp z kameniva těž. praného fr. 22-32 (kačírku)</t>
  </si>
  <si>
    <t>6,20*0,40*0,40</t>
  </si>
  <si>
    <t>916561111R00</t>
  </si>
  <si>
    <t>Osazení záhon.obrubníků do lože z C 12/15 s opěrou</t>
  </si>
  <si>
    <t>m</t>
  </si>
  <si>
    <t>52,00*0,50</t>
  </si>
  <si>
    <t>592173399X</t>
  </si>
  <si>
    <t>Obrubník Best Limita 150/500/50 mm</t>
  </si>
  <si>
    <t>kus</t>
  </si>
  <si>
    <t>Vlastní</t>
  </si>
  <si>
    <t>52,00</t>
  </si>
  <si>
    <t>998223011R00</t>
  </si>
  <si>
    <t>Přesun hmot, pozemní komunikace, kryt dlážděný</t>
  </si>
  <si>
    <t>t</t>
  </si>
  <si>
    <t>Přesun hmot</t>
  </si>
  <si>
    <t>POL7_</t>
  </si>
  <si>
    <t>764905302RT1</t>
  </si>
  <si>
    <t>Lindab, krytina z trapéz.plechů T18Dn, na ocel typ T18, tl. 0,5 mm, povrchová úprava pozink</t>
  </si>
  <si>
    <t>6,20*3,90</t>
  </si>
  <si>
    <t>998764201R00</t>
  </si>
  <si>
    <t>Přesun hmot pro klempířské konstr., výšky do 6 m</t>
  </si>
  <si>
    <t>767991001</t>
  </si>
  <si>
    <t>D+M Patka na sloupek 100 x 100 mm pozinkovaná - Zn</t>
  </si>
  <si>
    <t xml:space="preserve">ks    </t>
  </si>
  <si>
    <t>Indiv</t>
  </si>
  <si>
    <t>4,00</t>
  </si>
  <si>
    <t>767991002</t>
  </si>
  <si>
    <t>D+M stojan na kola Weldi - 2960x520x860 mm</t>
  </si>
  <si>
    <t>1,00</t>
  </si>
  <si>
    <t>767991003</t>
  </si>
  <si>
    <t>D+M Tahokov hliníkový TR 22/12 x 2,5, formát 1,0 x 1000 x 2000 mm</t>
  </si>
  <si>
    <t xml:space="preserve">m2    </t>
  </si>
  <si>
    <t>(3,60+6,00+3,60)*2,17</t>
  </si>
  <si>
    <t>767991004</t>
  </si>
  <si>
    <t xml:space="preserve">D+M sloupek kovový Pz 100x100x3 mm </t>
  </si>
  <si>
    <t>8,00</t>
  </si>
  <si>
    <t>767991005</t>
  </si>
  <si>
    <t xml:space="preserve">D+M sloupek kovový Pz 50x50x3 mm </t>
  </si>
  <si>
    <t>2,00</t>
  </si>
  <si>
    <t>998767201R00</t>
  </si>
  <si>
    <t>Přesun hmot pro zámečnické konstr., výšky do 6 m</t>
  </si>
  <si>
    <t>219991001</t>
  </si>
  <si>
    <t>D+M pohybové čidlo IS15-IP65</t>
  </si>
  <si>
    <t>219991002</t>
  </si>
  <si>
    <t>D+M Přisazené svítidlo BAGON B120 36W 120cm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</si>
  <si>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</si>
  <si>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</si>
  <si>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</si>
  <si>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</si>
  <si>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</si>
  <si>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</si>
  <si>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</si>
  <si>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005123 R</t>
  </si>
  <si>
    <t>Územní vlivy</t>
  </si>
  <si>
    <t>005129 R</t>
  </si>
  <si>
    <t>Mimostaveništní doprava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</si>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</sst>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5">
      <c r="A2" s="2"/>
      <c r="B2" s="77" t="s">
        <v>24</v>
      </c>
      <c r="C2" s="78"/>
      <c r="D2" s="79" t="s">
        <v>50</v>
      </c>
      <c r="E2" s="235" t="s">
        <v>51</v>
      </c>
      <c r="F2" s="236"/>
      <c r="G2" s="236"/>
      <c r="H2" s="236"/>
      <c r="I2" s="236"/>
      <c r="J2" s="237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5">
      <c r="A4" s="76">
        <v>1668</v>
      </c>
      <c r="B4" s="82" t="s">
        <v>48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2"/>
      <c r="E11" s="242"/>
      <c r="F11" s="242"/>
      <c r="G11" s="242"/>
      <c r="H11" s="18" t="s">
        <v>42</v>
      </c>
      <c r="I11" s="85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SUMIF(F49:F58,A16,I49:I58)+SUMIF(F49:F58,"PSU",I49:I58)</f>
        <v>0</v>
      </c>
      <c r="J16" s="208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SUMIF(F49:F58,A17,I49:I58)</f>
        <v>0</v>
      </c>
      <c r="J17" s="208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SUMIF(F49:F58,A18,I49:I58)</f>
        <v>0</v>
      </c>
      <c r="J18" s="208"/>
    </row>
    <row r="19" spans="1:10" ht="23.25" customHeight="1" x14ac:dyDescent="0.25">
      <c r="A19" s="139" t="s">
        <v>75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SUMIF(F49:F58,A19,I49:I58)</f>
        <v>0</v>
      </c>
      <c r="J19" s="208"/>
    </row>
    <row r="20" spans="1:10" ht="23.25" customHeight="1" x14ac:dyDescent="0.25">
      <c r="A20" s="139" t="s">
        <v>76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SUMIF(F49:F58,A20,I49:I58)</f>
        <v>0</v>
      </c>
      <c r="J20" s="208"/>
    </row>
    <row r="21" spans="1:10" ht="23.25" customHeight="1" x14ac:dyDescent="0.25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11">
        <f>ZakladDPHSniVypocet+ZakladDPHZaklVypocet</f>
        <v>0</v>
      </c>
      <c r="H28" s="212"/>
      <c r="I28" s="212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1">
        <f>A27</f>
        <v>0</v>
      </c>
      <c r="H29" s="211"/>
      <c r="I29" s="211"/>
      <c r="J29" s="119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5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52</v>
      </c>
      <c r="C39" s="196"/>
      <c r="D39" s="196"/>
      <c r="E39" s="196"/>
      <c r="F39" s="99">
        <f>'SO 01 1.00 Pol'!AE141</f>
        <v>0</v>
      </c>
      <c r="G39" s="100">
        <f>'SO 01 1.00 Pol'!AF141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45</v>
      </c>
      <c r="C40" s="197" t="s">
        <v>46</v>
      </c>
      <c r="D40" s="197"/>
      <c r="E40" s="197"/>
      <c r="F40" s="104">
        <f>'SO 01 1.00 Pol'!AE141</f>
        <v>0</v>
      </c>
      <c r="G40" s="105">
        <f>'SO 01 1.00 Pol'!AF141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43</v>
      </c>
      <c r="C41" s="196" t="s">
        <v>44</v>
      </c>
      <c r="D41" s="196"/>
      <c r="E41" s="196"/>
      <c r="F41" s="108">
        <f>'SO 01 1.00 Pol'!AE141</f>
        <v>0</v>
      </c>
      <c r="G41" s="101">
        <f>'SO 01 1.00 Pol'!AF141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198" t="s">
        <v>53</v>
      </c>
      <c r="C42" s="199"/>
      <c r="D42" s="199"/>
      <c r="E42" s="200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6" x14ac:dyDescent="0.3">
      <c r="B46" s="120" t="s">
        <v>55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56</v>
      </c>
      <c r="G48" s="127"/>
      <c r="H48" s="127"/>
      <c r="I48" s="127" t="s">
        <v>31</v>
      </c>
      <c r="J48" s="127" t="s">
        <v>0</v>
      </c>
    </row>
    <row r="49" spans="1:10" ht="36.75" customHeight="1" x14ac:dyDescent="0.25">
      <c r="A49" s="123"/>
      <c r="B49" s="128" t="s">
        <v>57</v>
      </c>
      <c r="C49" s="194" t="s">
        <v>58</v>
      </c>
      <c r="D49" s="195"/>
      <c r="E49" s="195"/>
      <c r="F49" s="137" t="s">
        <v>26</v>
      </c>
      <c r="G49" s="129"/>
      <c r="H49" s="129"/>
      <c r="I49" s="129">
        <f>'SO 01 1.00 Pol'!G8</f>
        <v>0</v>
      </c>
      <c r="J49" s="134" t="str">
        <f>IF(I59=0,"",I49/I59*100)</f>
        <v/>
      </c>
    </row>
    <row r="50" spans="1:10" ht="36.75" customHeight="1" x14ac:dyDescent="0.25">
      <c r="A50" s="123"/>
      <c r="B50" s="128" t="s">
        <v>59</v>
      </c>
      <c r="C50" s="194" t="s">
        <v>60</v>
      </c>
      <c r="D50" s="195"/>
      <c r="E50" s="195"/>
      <c r="F50" s="137" t="s">
        <v>26</v>
      </c>
      <c r="G50" s="129"/>
      <c r="H50" s="129"/>
      <c r="I50" s="129">
        <f>'SO 01 1.00 Pol'!G67</f>
        <v>0</v>
      </c>
      <c r="J50" s="134" t="str">
        <f>IF(I59=0,"",I50/I59*100)</f>
        <v/>
      </c>
    </row>
    <row r="51" spans="1:10" ht="36.75" customHeight="1" x14ac:dyDescent="0.25">
      <c r="A51" s="123"/>
      <c r="B51" s="128" t="s">
        <v>61</v>
      </c>
      <c r="C51" s="194" t="s">
        <v>62</v>
      </c>
      <c r="D51" s="195"/>
      <c r="E51" s="195"/>
      <c r="F51" s="137" t="s">
        <v>26</v>
      </c>
      <c r="G51" s="129"/>
      <c r="H51" s="129"/>
      <c r="I51" s="129">
        <f>'SO 01 1.00 Pol'!G83</f>
        <v>0</v>
      </c>
      <c r="J51" s="134" t="str">
        <f>IF(I59=0,"",I51/I59*100)</f>
        <v/>
      </c>
    </row>
    <row r="52" spans="1:10" ht="36.75" customHeight="1" x14ac:dyDescent="0.25">
      <c r="A52" s="123"/>
      <c r="B52" s="128" t="s">
        <v>63</v>
      </c>
      <c r="C52" s="194" t="s">
        <v>64</v>
      </c>
      <c r="D52" s="195"/>
      <c r="E52" s="195"/>
      <c r="F52" s="137" t="s">
        <v>26</v>
      </c>
      <c r="G52" s="129"/>
      <c r="H52" s="129"/>
      <c r="I52" s="129">
        <f>'SO 01 1.00 Pol'!G93</f>
        <v>0</v>
      </c>
      <c r="J52" s="134" t="str">
        <f>IF(I59=0,"",I52/I59*100)</f>
        <v/>
      </c>
    </row>
    <row r="53" spans="1:10" ht="36.75" customHeight="1" x14ac:dyDescent="0.25">
      <c r="A53" s="123"/>
      <c r="B53" s="128" t="s">
        <v>65</v>
      </c>
      <c r="C53" s="194" t="s">
        <v>66</v>
      </c>
      <c r="D53" s="195"/>
      <c r="E53" s="195"/>
      <c r="F53" s="137" t="s">
        <v>26</v>
      </c>
      <c r="G53" s="129"/>
      <c r="H53" s="129"/>
      <c r="I53" s="129">
        <f>'SO 01 1.00 Pol'!G97</f>
        <v>0</v>
      </c>
      <c r="J53" s="134" t="str">
        <f>IF(I59=0,"",I53/I59*100)</f>
        <v/>
      </c>
    </row>
    <row r="54" spans="1:10" ht="36.75" customHeight="1" x14ac:dyDescent="0.25">
      <c r="A54" s="123"/>
      <c r="B54" s="128" t="s">
        <v>67</v>
      </c>
      <c r="C54" s="194" t="s">
        <v>68</v>
      </c>
      <c r="D54" s="195"/>
      <c r="E54" s="195"/>
      <c r="F54" s="137" t="s">
        <v>26</v>
      </c>
      <c r="G54" s="129"/>
      <c r="H54" s="129"/>
      <c r="I54" s="129">
        <f>'SO 01 1.00 Pol'!G104</f>
        <v>0</v>
      </c>
      <c r="J54" s="134" t="str">
        <f>IF(I59=0,"",I54/I59*100)</f>
        <v/>
      </c>
    </row>
    <row r="55" spans="1:10" ht="36.75" customHeight="1" x14ac:dyDescent="0.25">
      <c r="A55" s="123"/>
      <c r="B55" s="128" t="s">
        <v>69</v>
      </c>
      <c r="C55" s="194" t="s">
        <v>70</v>
      </c>
      <c r="D55" s="195"/>
      <c r="E55" s="195"/>
      <c r="F55" s="137" t="s">
        <v>27</v>
      </c>
      <c r="G55" s="129"/>
      <c r="H55" s="129"/>
      <c r="I55" s="129">
        <f>'SO 01 1.00 Pol'!G106</f>
        <v>0</v>
      </c>
      <c r="J55" s="134" t="str">
        <f>IF(I59=0,"",I55/I59*100)</f>
        <v/>
      </c>
    </row>
    <row r="56" spans="1:10" ht="36.75" customHeight="1" x14ac:dyDescent="0.25">
      <c r="A56" s="123"/>
      <c r="B56" s="128" t="s">
        <v>71</v>
      </c>
      <c r="C56" s="194" t="s">
        <v>72</v>
      </c>
      <c r="D56" s="195"/>
      <c r="E56" s="195"/>
      <c r="F56" s="137" t="s">
        <v>27</v>
      </c>
      <c r="G56" s="129"/>
      <c r="H56" s="129"/>
      <c r="I56" s="129">
        <f>'SO 01 1.00 Pol'!G111</f>
        <v>0</v>
      </c>
      <c r="J56" s="134" t="str">
        <f>IF(I59=0,"",I56/I59*100)</f>
        <v/>
      </c>
    </row>
    <row r="57" spans="1:10" ht="36.75" customHeight="1" x14ac:dyDescent="0.25">
      <c r="A57" s="123"/>
      <c r="B57" s="128" t="s">
        <v>73</v>
      </c>
      <c r="C57" s="194" t="s">
        <v>74</v>
      </c>
      <c r="D57" s="195"/>
      <c r="E57" s="195"/>
      <c r="F57" s="137" t="s">
        <v>28</v>
      </c>
      <c r="G57" s="129"/>
      <c r="H57" s="129"/>
      <c r="I57" s="129">
        <f>'SO 01 1.00 Pol'!G128</f>
        <v>0</v>
      </c>
      <c r="J57" s="134" t="str">
        <f>IF(I59=0,"",I57/I59*100)</f>
        <v/>
      </c>
    </row>
    <row r="58" spans="1:10" ht="36.75" customHeight="1" x14ac:dyDescent="0.25">
      <c r="A58" s="123"/>
      <c r="B58" s="128" t="s">
        <v>75</v>
      </c>
      <c r="C58" s="194" t="s">
        <v>29</v>
      </c>
      <c r="D58" s="195"/>
      <c r="E58" s="195"/>
      <c r="F58" s="137" t="s">
        <v>75</v>
      </c>
      <c r="G58" s="129"/>
      <c r="H58" s="129"/>
      <c r="I58" s="129">
        <f>'SO 01 1.00 Pol'!G135</f>
        <v>0</v>
      </c>
      <c r="J58" s="134" t="str">
        <f>IF(I59=0,"",I58/I59*100)</f>
        <v/>
      </c>
    </row>
    <row r="59" spans="1:10" ht="25.5" customHeight="1" x14ac:dyDescent="0.25">
      <c r="A59" s="124"/>
      <c r="B59" s="130" t="s">
        <v>1</v>
      </c>
      <c r="C59" s="131"/>
      <c r="D59" s="132"/>
      <c r="E59" s="132"/>
      <c r="F59" s="138"/>
      <c r="G59" s="133"/>
      <c r="H59" s="133"/>
      <c r="I59" s="133">
        <f>SUM(I49:I58)</f>
        <v>0</v>
      </c>
      <c r="J59" s="135">
        <f>SUM(J49:J58)</f>
        <v>0</v>
      </c>
    </row>
    <row r="60" spans="1:10" x14ac:dyDescent="0.25">
      <c r="F60" s="87"/>
      <c r="G60" s="87"/>
      <c r="H60" s="87"/>
      <c r="I60" s="87"/>
      <c r="J60" s="136"/>
    </row>
    <row r="61" spans="1:10" x14ac:dyDescent="0.25">
      <c r="F61" s="87"/>
      <c r="G61" s="87"/>
      <c r="H61" s="87"/>
      <c r="I61" s="87"/>
      <c r="J61" s="136"/>
    </row>
    <row r="62" spans="1:10" x14ac:dyDescent="0.25">
      <c r="F62" s="87"/>
      <c r="G62" s="87"/>
      <c r="H62" s="87"/>
      <c r="I62" s="87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7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8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9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10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C62A-12A6-445E-8695-0D7BA84EF4A7}">
  <sheetPr>
    <outlinePr summaryBelow="0"/>
  </sheetPr>
  <dimension ref="A1:BH5000"/>
  <sheetViews>
    <sheetView workbookViewId="0">
      <pane xSplit="1" topLeftCell="B1" activePane="topRight" state="frozen"/>
      <selection activeCell="A8" sqref="A8"/>
      <selection pane="topRight" sqref="A1:G1"/>
    </sheetView>
  </sheetViews>
  <sheetFormatPr defaultRowHeight="13.2" outlineLevelRow="3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0" t="s">
        <v>7</v>
      </c>
      <c r="B1" s="250"/>
      <c r="C1" s="250"/>
      <c r="D1" s="250"/>
      <c r="E1" s="250"/>
      <c r="F1" s="250"/>
      <c r="G1" s="250"/>
      <c r="AG1" t="s">
        <v>77</v>
      </c>
    </row>
    <row r="2" spans="1:60" ht="25.05" customHeight="1" x14ac:dyDescent="0.25">
      <c r="A2" s="140" t="s">
        <v>8</v>
      </c>
      <c r="B2" s="49" t="s">
        <v>50</v>
      </c>
      <c r="C2" s="251" t="s">
        <v>51</v>
      </c>
      <c r="D2" s="252"/>
      <c r="E2" s="252"/>
      <c r="F2" s="252"/>
      <c r="G2" s="253"/>
      <c r="AG2" t="s">
        <v>78</v>
      </c>
    </row>
    <row r="3" spans="1:60" ht="25.05" customHeight="1" x14ac:dyDescent="0.25">
      <c r="A3" s="140" t="s">
        <v>9</v>
      </c>
      <c r="B3" s="49" t="s">
        <v>45</v>
      </c>
      <c r="C3" s="251" t="s">
        <v>46</v>
      </c>
      <c r="D3" s="252"/>
      <c r="E3" s="252"/>
      <c r="F3" s="252"/>
      <c r="G3" s="253"/>
      <c r="AC3" s="121" t="s">
        <v>78</v>
      </c>
      <c r="AG3" t="s">
        <v>79</v>
      </c>
    </row>
    <row r="4" spans="1:60" ht="25.05" customHeight="1" x14ac:dyDescent="0.25">
      <c r="A4" s="141" t="s">
        <v>10</v>
      </c>
      <c r="B4" s="142" t="s">
        <v>43</v>
      </c>
      <c r="C4" s="254" t="s">
        <v>44</v>
      </c>
      <c r="D4" s="255"/>
      <c r="E4" s="255"/>
      <c r="F4" s="255"/>
      <c r="G4" s="256"/>
      <c r="AG4" t="s">
        <v>80</v>
      </c>
    </row>
    <row r="5" spans="1:60" x14ac:dyDescent="0.25">
      <c r="D5" s="10"/>
    </row>
    <row r="6" spans="1:60" ht="39.6" x14ac:dyDescent="0.25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31</v>
      </c>
      <c r="H6" s="147" t="s">
        <v>32</v>
      </c>
      <c r="I6" s="147" t="s">
        <v>87</v>
      </c>
      <c r="J6" s="147" t="s">
        <v>33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  <c r="Y6" s="147" t="s">
        <v>102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4" t="s">
        <v>103</v>
      </c>
      <c r="B8" s="165" t="s">
        <v>57</v>
      </c>
      <c r="C8" s="185" t="s">
        <v>58</v>
      </c>
      <c r="D8" s="166"/>
      <c r="E8" s="167"/>
      <c r="F8" s="168"/>
      <c r="G8" s="168">
        <f>SUMIF(AG9:AG66,"&lt;&gt;NOR",G9:G66)</f>
        <v>0</v>
      </c>
      <c r="H8" s="168"/>
      <c r="I8" s="168">
        <f>SUM(I9:I66)</f>
        <v>0</v>
      </c>
      <c r="J8" s="168"/>
      <c r="K8" s="168">
        <f>SUM(K9:K66)</f>
        <v>17311.670000000002</v>
      </c>
      <c r="L8" s="168"/>
      <c r="M8" s="168">
        <f>SUM(M9:M66)</f>
        <v>0</v>
      </c>
      <c r="N8" s="167"/>
      <c r="O8" s="167">
        <f>SUM(O9:O66)</f>
        <v>0</v>
      </c>
      <c r="P8" s="167"/>
      <c r="Q8" s="167">
        <f>SUM(Q9:Q66)</f>
        <v>0</v>
      </c>
      <c r="R8" s="168"/>
      <c r="S8" s="168"/>
      <c r="T8" s="168"/>
      <c r="U8" s="168"/>
      <c r="V8" s="168">
        <f>SUM(V9:V66)</f>
        <v>14.84</v>
      </c>
      <c r="W8" s="168"/>
      <c r="X8" s="169"/>
      <c r="Y8" s="163"/>
      <c r="AG8" t="s">
        <v>104</v>
      </c>
    </row>
    <row r="9" spans="1:60" outlineLevel="1" x14ac:dyDescent="0.25">
      <c r="A9" s="171">
        <v>1</v>
      </c>
      <c r="B9" s="172" t="s">
        <v>105</v>
      </c>
      <c r="C9" s="186" t="s">
        <v>106</v>
      </c>
      <c r="D9" s="173" t="s">
        <v>107</v>
      </c>
      <c r="E9" s="174">
        <v>5.8159999999999998</v>
      </c>
      <c r="F9" s="175"/>
      <c r="G9" s="176">
        <f>ROUND(E9*F9,2)</f>
        <v>0</v>
      </c>
      <c r="H9" s="175">
        <v>0</v>
      </c>
      <c r="I9" s="176">
        <f>ROUND(E9*H9,2)</f>
        <v>0</v>
      </c>
      <c r="J9" s="175">
        <v>90.2</v>
      </c>
      <c r="K9" s="176">
        <f>ROUND(E9*J9,2)</f>
        <v>524.6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108</v>
      </c>
      <c r="T9" s="176" t="s">
        <v>108</v>
      </c>
      <c r="U9" s="176">
        <v>9.7000000000000003E-2</v>
      </c>
      <c r="V9" s="176">
        <f>ROUND(E9*U9,2)</f>
        <v>0.56000000000000005</v>
      </c>
      <c r="W9" s="176"/>
      <c r="X9" s="177" t="s">
        <v>109</v>
      </c>
      <c r="Y9" s="158" t="s">
        <v>110</v>
      </c>
      <c r="Z9" s="148"/>
      <c r="AA9" s="148"/>
      <c r="AB9" s="148"/>
      <c r="AC9" s="148"/>
      <c r="AD9" s="148"/>
      <c r="AE9" s="148"/>
      <c r="AF9" s="148"/>
      <c r="AG9" s="148" t="s">
        <v>111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5">
      <c r="A10" s="155"/>
      <c r="B10" s="156"/>
      <c r="C10" s="187" t="s">
        <v>112</v>
      </c>
      <c r="D10" s="159"/>
      <c r="E10" s="160">
        <v>5.32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113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5">
      <c r="A11" s="155"/>
      <c r="B11" s="156"/>
      <c r="C11" s="187" t="s">
        <v>114</v>
      </c>
      <c r="D11" s="159"/>
      <c r="E11" s="160">
        <v>0.496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113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5">
      <c r="A12" s="155"/>
      <c r="B12" s="156"/>
      <c r="C12" s="188" t="s">
        <v>115</v>
      </c>
      <c r="D12" s="161"/>
      <c r="E12" s="162">
        <v>5.8159999999999998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113</v>
      </c>
      <c r="AH12" s="148">
        <v>1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1">
        <v>2</v>
      </c>
      <c r="B13" s="172" t="s">
        <v>116</v>
      </c>
      <c r="C13" s="186" t="s">
        <v>117</v>
      </c>
      <c r="D13" s="173" t="s">
        <v>107</v>
      </c>
      <c r="E13" s="174">
        <v>5.32</v>
      </c>
      <c r="F13" s="175"/>
      <c r="G13" s="176">
        <f>ROUND(E13*F13,2)</f>
        <v>0</v>
      </c>
      <c r="H13" s="175">
        <v>0</v>
      </c>
      <c r="I13" s="176">
        <f>ROUND(E13*H13,2)</f>
        <v>0</v>
      </c>
      <c r="J13" s="175">
        <v>426</v>
      </c>
      <c r="K13" s="176">
        <f>ROUND(E13*J13,2)</f>
        <v>2266.3200000000002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108</v>
      </c>
      <c r="T13" s="176" t="s">
        <v>108</v>
      </c>
      <c r="U13" s="176">
        <v>0.26666000000000001</v>
      </c>
      <c r="V13" s="176">
        <f>ROUND(E13*U13,2)</f>
        <v>1.42</v>
      </c>
      <c r="W13" s="176"/>
      <c r="X13" s="177" t="s">
        <v>109</v>
      </c>
      <c r="Y13" s="158" t="s">
        <v>110</v>
      </c>
      <c r="Z13" s="148"/>
      <c r="AA13" s="148"/>
      <c r="AB13" s="148"/>
      <c r="AC13" s="148"/>
      <c r="AD13" s="148"/>
      <c r="AE13" s="148"/>
      <c r="AF13" s="148"/>
      <c r="AG13" s="148" t="s">
        <v>111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5">
      <c r="A14" s="155"/>
      <c r="B14" s="156"/>
      <c r="C14" s="187" t="s">
        <v>112</v>
      </c>
      <c r="D14" s="159"/>
      <c r="E14" s="160">
        <v>5.32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113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5">
      <c r="A15" s="155"/>
      <c r="B15" s="156"/>
      <c r="C15" s="188" t="s">
        <v>115</v>
      </c>
      <c r="D15" s="161"/>
      <c r="E15" s="162">
        <v>5.32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113</v>
      </c>
      <c r="AH15" s="148">
        <v>1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1">
        <v>3</v>
      </c>
      <c r="B16" s="172" t="s">
        <v>118</v>
      </c>
      <c r="C16" s="186" t="s">
        <v>119</v>
      </c>
      <c r="D16" s="173" t="s">
        <v>107</v>
      </c>
      <c r="E16" s="174">
        <v>0.496</v>
      </c>
      <c r="F16" s="175"/>
      <c r="G16" s="176">
        <f>ROUND(E16*F16,2)</f>
        <v>0</v>
      </c>
      <c r="H16" s="175">
        <v>0</v>
      </c>
      <c r="I16" s="176">
        <f>ROUND(E16*H16,2)</f>
        <v>0</v>
      </c>
      <c r="J16" s="175">
        <v>585</v>
      </c>
      <c r="K16" s="176">
        <f>ROUND(E16*J16,2)</f>
        <v>290.16000000000003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/>
      <c r="S16" s="176" t="s">
        <v>108</v>
      </c>
      <c r="T16" s="176" t="s">
        <v>108</v>
      </c>
      <c r="U16" s="176">
        <v>0.36499999999999999</v>
      </c>
      <c r="V16" s="176">
        <f>ROUND(E16*U16,2)</f>
        <v>0.18</v>
      </c>
      <c r="W16" s="176"/>
      <c r="X16" s="177" t="s">
        <v>109</v>
      </c>
      <c r="Y16" s="158" t="s">
        <v>110</v>
      </c>
      <c r="Z16" s="148"/>
      <c r="AA16" s="148"/>
      <c r="AB16" s="148"/>
      <c r="AC16" s="148"/>
      <c r="AD16" s="148"/>
      <c r="AE16" s="148"/>
      <c r="AF16" s="148"/>
      <c r="AG16" s="148" t="s">
        <v>111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5">
      <c r="A17" s="155"/>
      <c r="B17" s="156"/>
      <c r="C17" s="187" t="s">
        <v>114</v>
      </c>
      <c r="D17" s="159"/>
      <c r="E17" s="160">
        <v>0.496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113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5">
      <c r="A18" s="155"/>
      <c r="B18" s="156"/>
      <c r="C18" s="188" t="s">
        <v>115</v>
      </c>
      <c r="D18" s="161"/>
      <c r="E18" s="162">
        <v>0.496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113</v>
      </c>
      <c r="AH18" s="148">
        <v>1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1">
        <v>4</v>
      </c>
      <c r="B19" s="172" t="s">
        <v>120</v>
      </c>
      <c r="C19" s="186" t="s">
        <v>121</v>
      </c>
      <c r="D19" s="173" t="s">
        <v>107</v>
      </c>
      <c r="E19" s="174">
        <v>11.632</v>
      </c>
      <c r="F19" s="175"/>
      <c r="G19" s="176">
        <f>ROUND(E19*F19,2)</f>
        <v>0</v>
      </c>
      <c r="H19" s="175">
        <v>0</v>
      </c>
      <c r="I19" s="176">
        <f>ROUND(E19*H19,2)</f>
        <v>0</v>
      </c>
      <c r="J19" s="175">
        <v>156.5</v>
      </c>
      <c r="K19" s="176">
        <f>ROUND(E19*J19,2)</f>
        <v>1820.41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/>
      <c r="S19" s="176" t="s">
        <v>108</v>
      </c>
      <c r="T19" s="176" t="s">
        <v>108</v>
      </c>
      <c r="U19" s="176">
        <v>0.34499999999999997</v>
      </c>
      <c r="V19" s="176">
        <f>ROUND(E19*U19,2)</f>
        <v>4.01</v>
      </c>
      <c r="W19" s="176"/>
      <c r="X19" s="177" t="s">
        <v>109</v>
      </c>
      <c r="Y19" s="158" t="s">
        <v>110</v>
      </c>
      <c r="Z19" s="148"/>
      <c r="AA19" s="148"/>
      <c r="AB19" s="148"/>
      <c r="AC19" s="148"/>
      <c r="AD19" s="148"/>
      <c r="AE19" s="148"/>
      <c r="AF19" s="148"/>
      <c r="AG19" s="148" t="s">
        <v>111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5">
      <c r="A20" s="155"/>
      <c r="B20" s="156"/>
      <c r="C20" s="187" t="s">
        <v>112</v>
      </c>
      <c r="D20" s="159"/>
      <c r="E20" s="160">
        <v>5.32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113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5">
      <c r="A21" s="155"/>
      <c r="B21" s="156"/>
      <c r="C21" s="187" t="s">
        <v>114</v>
      </c>
      <c r="D21" s="159"/>
      <c r="E21" s="160">
        <v>0.496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113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5">
      <c r="A22" s="155"/>
      <c r="B22" s="156"/>
      <c r="C22" s="188" t="s">
        <v>115</v>
      </c>
      <c r="D22" s="161"/>
      <c r="E22" s="162">
        <v>5.8159999999999998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113</v>
      </c>
      <c r="AH22" s="148">
        <v>1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5">
      <c r="A23" s="155"/>
      <c r="B23" s="156"/>
      <c r="C23" s="187" t="s">
        <v>112</v>
      </c>
      <c r="D23" s="159"/>
      <c r="E23" s="160">
        <v>5.32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113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5">
      <c r="A24" s="155"/>
      <c r="B24" s="156"/>
      <c r="C24" s="188" t="s">
        <v>115</v>
      </c>
      <c r="D24" s="161"/>
      <c r="E24" s="162">
        <v>5.32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113</v>
      </c>
      <c r="AH24" s="148">
        <v>1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5">
      <c r="A25" s="155"/>
      <c r="B25" s="156"/>
      <c r="C25" s="187" t="s">
        <v>114</v>
      </c>
      <c r="D25" s="159"/>
      <c r="E25" s="160">
        <v>0.496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113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5">
      <c r="A26" s="155"/>
      <c r="B26" s="156"/>
      <c r="C26" s="188" t="s">
        <v>115</v>
      </c>
      <c r="D26" s="161"/>
      <c r="E26" s="162">
        <v>0.496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113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1">
        <v>5</v>
      </c>
      <c r="B27" s="172" t="s">
        <v>122</v>
      </c>
      <c r="C27" s="186" t="s">
        <v>123</v>
      </c>
      <c r="D27" s="173" t="s">
        <v>107</v>
      </c>
      <c r="E27" s="174">
        <v>11.632</v>
      </c>
      <c r="F27" s="175"/>
      <c r="G27" s="176">
        <f>ROUND(E27*F27,2)</f>
        <v>0</v>
      </c>
      <c r="H27" s="175">
        <v>0</v>
      </c>
      <c r="I27" s="176">
        <f>ROUND(E27*H27,2)</f>
        <v>0</v>
      </c>
      <c r="J27" s="175">
        <v>54</v>
      </c>
      <c r="K27" s="176">
        <f>ROUND(E27*J27,2)</f>
        <v>628.13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108</v>
      </c>
      <c r="T27" s="176" t="s">
        <v>108</v>
      </c>
      <c r="U27" s="176">
        <v>7.3999999999999996E-2</v>
      </c>
      <c r="V27" s="176">
        <f>ROUND(E27*U27,2)</f>
        <v>0.86</v>
      </c>
      <c r="W27" s="176"/>
      <c r="X27" s="177" t="s">
        <v>109</v>
      </c>
      <c r="Y27" s="158" t="s">
        <v>110</v>
      </c>
      <c r="Z27" s="148"/>
      <c r="AA27" s="148"/>
      <c r="AB27" s="148"/>
      <c r="AC27" s="148"/>
      <c r="AD27" s="148"/>
      <c r="AE27" s="148"/>
      <c r="AF27" s="148"/>
      <c r="AG27" s="148" t="s">
        <v>111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5">
      <c r="A28" s="155"/>
      <c r="B28" s="156"/>
      <c r="C28" s="187" t="s">
        <v>112</v>
      </c>
      <c r="D28" s="159"/>
      <c r="E28" s="160">
        <v>5.32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113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5">
      <c r="A29" s="155"/>
      <c r="B29" s="156"/>
      <c r="C29" s="187" t="s">
        <v>114</v>
      </c>
      <c r="D29" s="159"/>
      <c r="E29" s="160">
        <v>0.496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113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5">
      <c r="A30" s="155"/>
      <c r="B30" s="156"/>
      <c r="C30" s="188" t="s">
        <v>115</v>
      </c>
      <c r="D30" s="161"/>
      <c r="E30" s="162">
        <v>5.8159999999999998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113</v>
      </c>
      <c r="AH30" s="148">
        <v>1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5">
      <c r="A31" s="155"/>
      <c r="B31" s="156"/>
      <c r="C31" s="187" t="s">
        <v>112</v>
      </c>
      <c r="D31" s="159"/>
      <c r="E31" s="160">
        <v>5.32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113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5">
      <c r="A32" s="155"/>
      <c r="B32" s="156"/>
      <c r="C32" s="188" t="s">
        <v>115</v>
      </c>
      <c r="D32" s="161"/>
      <c r="E32" s="162">
        <v>5.32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113</v>
      </c>
      <c r="AH32" s="148">
        <v>1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5">
      <c r="A33" s="155"/>
      <c r="B33" s="156"/>
      <c r="C33" s="187" t="s">
        <v>114</v>
      </c>
      <c r="D33" s="159"/>
      <c r="E33" s="160">
        <v>0.496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113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5">
      <c r="A34" s="155"/>
      <c r="B34" s="156"/>
      <c r="C34" s="188" t="s">
        <v>115</v>
      </c>
      <c r="D34" s="161"/>
      <c r="E34" s="162">
        <v>0.496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113</v>
      </c>
      <c r="AH34" s="148">
        <v>1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1">
        <v>6</v>
      </c>
      <c r="B35" s="172" t="s">
        <v>124</v>
      </c>
      <c r="C35" s="186" t="s">
        <v>125</v>
      </c>
      <c r="D35" s="173" t="s">
        <v>107</v>
      </c>
      <c r="E35" s="174">
        <v>11.632</v>
      </c>
      <c r="F35" s="175"/>
      <c r="G35" s="176">
        <f>ROUND(E35*F35,2)</f>
        <v>0</v>
      </c>
      <c r="H35" s="175">
        <v>0</v>
      </c>
      <c r="I35" s="176">
        <f>ROUND(E35*H35,2)</f>
        <v>0</v>
      </c>
      <c r="J35" s="175">
        <v>159.5</v>
      </c>
      <c r="K35" s="176">
        <f>ROUND(E35*J35,2)</f>
        <v>1855.3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108</v>
      </c>
      <c r="T35" s="176" t="s">
        <v>108</v>
      </c>
      <c r="U35" s="176">
        <v>1.0999999999999999E-2</v>
      </c>
      <c r="V35" s="176">
        <f>ROUND(E35*U35,2)</f>
        <v>0.13</v>
      </c>
      <c r="W35" s="176"/>
      <c r="X35" s="177" t="s">
        <v>109</v>
      </c>
      <c r="Y35" s="158" t="s">
        <v>110</v>
      </c>
      <c r="Z35" s="148"/>
      <c r="AA35" s="148"/>
      <c r="AB35" s="148"/>
      <c r="AC35" s="148"/>
      <c r="AD35" s="148"/>
      <c r="AE35" s="148"/>
      <c r="AF35" s="148"/>
      <c r="AG35" s="148" t="s">
        <v>111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5">
      <c r="A36" s="155"/>
      <c r="B36" s="156"/>
      <c r="C36" s="187" t="s">
        <v>112</v>
      </c>
      <c r="D36" s="159"/>
      <c r="E36" s="160">
        <v>5.32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113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3" x14ac:dyDescent="0.25">
      <c r="A37" s="155"/>
      <c r="B37" s="156"/>
      <c r="C37" s="187" t="s">
        <v>114</v>
      </c>
      <c r="D37" s="159"/>
      <c r="E37" s="160">
        <v>0.496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113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5">
      <c r="A38" s="155"/>
      <c r="B38" s="156"/>
      <c r="C38" s="188" t="s">
        <v>115</v>
      </c>
      <c r="D38" s="161"/>
      <c r="E38" s="162">
        <v>5.8159999999999998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113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5">
      <c r="A39" s="155"/>
      <c r="B39" s="156"/>
      <c r="C39" s="187" t="s">
        <v>112</v>
      </c>
      <c r="D39" s="159"/>
      <c r="E39" s="160">
        <v>5.32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113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5">
      <c r="A40" s="155"/>
      <c r="B40" s="156"/>
      <c r="C40" s="188" t="s">
        <v>115</v>
      </c>
      <c r="D40" s="161"/>
      <c r="E40" s="162">
        <v>5.32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113</v>
      </c>
      <c r="AH40" s="148">
        <v>1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5">
      <c r="A41" s="155"/>
      <c r="B41" s="156"/>
      <c r="C41" s="187" t="s">
        <v>114</v>
      </c>
      <c r="D41" s="159"/>
      <c r="E41" s="160">
        <v>0.496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113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5">
      <c r="A42" s="155"/>
      <c r="B42" s="156"/>
      <c r="C42" s="188" t="s">
        <v>115</v>
      </c>
      <c r="D42" s="161"/>
      <c r="E42" s="162">
        <v>0.496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113</v>
      </c>
      <c r="AH42" s="148">
        <v>1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71">
        <v>7</v>
      </c>
      <c r="B43" s="172" t="s">
        <v>126</v>
      </c>
      <c r="C43" s="186" t="s">
        <v>127</v>
      </c>
      <c r="D43" s="173" t="s">
        <v>107</v>
      </c>
      <c r="E43" s="174">
        <v>11.632</v>
      </c>
      <c r="F43" s="175"/>
      <c r="G43" s="176">
        <f>ROUND(E43*F43,2)</f>
        <v>0</v>
      </c>
      <c r="H43" s="175">
        <v>0</v>
      </c>
      <c r="I43" s="176">
        <f>ROUND(E43*H43,2)</f>
        <v>0</v>
      </c>
      <c r="J43" s="175">
        <v>321.5</v>
      </c>
      <c r="K43" s="176">
        <f>ROUND(E43*J43,2)</f>
        <v>3739.69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108</v>
      </c>
      <c r="T43" s="176" t="s">
        <v>108</v>
      </c>
      <c r="U43" s="176">
        <v>0.65200000000000002</v>
      </c>
      <c r="V43" s="176">
        <f>ROUND(E43*U43,2)</f>
        <v>7.58</v>
      </c>
      <c r="W43" s="176"/>
      <c r="X43" s="177" t="s">
        <v>109</v>
      </c>
      <c r="Y43" s="158" t="s">
        <v>110</v>
      </c>
      <c r="Z43" s="148"/>
      <c r="AA43" s="148"/>
      <c r="AB43" s="148"/>
      <c r="AC43" s="148"/>
      <c r="AD43" s="148"/>
      <c r="AE43" s="148"/>
      <c r="AF43" s="148"/>
      <c r="AG43" s="148" t="s">
        <v>111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5">
      <c r="A44" s="155"/>
      <c r="B44" s="156"/>
      <c r="C44" s="187" t="s">
        <v>112</v>
      </c>
      <c r="D44" s="159"/>
      <c r="E44" s="160">
        <v>5.32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113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5">
      <c r="A45" s="155"/>
      <c r="B45" s="156"/>
      <c r="C45" s="187" t="s">
        <v>114</v>
      </c>
      <c r="D45" s="159"/>
      <c r="E45" s="160">
        <v>0.496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113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5">
      <c r="A46" s="155"/>
      <c r="B46" s="156"/>
      <c r="C46" s="188" t="s">
        <v>115</v>
      </c>
      <c r="D46" s="161"/>
      <c r="E46" s="162">
        <v>5.8159999999999998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113</v>
      </c>
      <c r="AH46" s="148">
        <v>1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5">
      <c r="A47" s="155"/>
      <c r="B47" s="156"/>
      <c r="C47" s="187" t="s">
        <v>112</v>
      </c>
      <c r="D47" s="159"/>
      <c r="E47" s="160">
        <v>5.32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113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5">
      <c r="A48" s="155"/>
      <c r="B48" s="156"/>
      <c r="C48" s="188" t="s">
        <v>115</v>
      </c>
      <c r="D48" s="161"/>
      <c r="E48" s="162">
        <v>5.32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113</v>
      </c>
      <c r="AH48" s="148">
        <v>1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5">
      <c r="A49" s="155"/>
      <c r="B49" s="156"/>
      <c r="C49" s="187" t="s">
        <v>114</v>
      </c>
      <c r="D49" s="159"/>
      <c r="E49" s="160">
        <v>0.496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113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5">
      <c r="A50" s="155"/>
      <c r="B50" s="156"/>
      <c r="C50" s="188" t="s">
        <v>115</v>
      </c>
      <c r="D50" s="161"/>
      <c r="E50" s="162">
        <v>0.496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113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71">
        <v>8</v>
      </c>
      <c r="B51" s="172" t="s">
        <v>128</v>
      </c>
      <c r="C51" s="186" t="s">
        <v>129</v>
      </c>
      <c r="D51" s="173" t="s">
        <v>107</v>
      </c>
      <c r="E51" s="174">
        <v>11.632</v>
      </c>
      <c r="F51" s="175"/>
      <c r="G51" s="176">
        <f>ROUND(E51*F51,2)</f>
        <v>0</v>
      </c>
      <c r="H51" s="175">
        <v>0</v>
      </c>
      <c r="I51" s="176">
        <f>ROUND(E51*H51,2)</f>
        <v>0</v>
      </c>
      <c r="J51" s="175">
        <v>18.899999999999999</v>
      </c>
      <c r="K51" s="176">
        <f>ROUND(E51*J51,2)</f>
        <v>219.84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108</v>
      </c>
      <c r="T51" s="176" t="s">
        <v>108</v>
      </c>
      <c r="U51" s="176">
        <v>8.9999999999999993E-3</v>
      </c>
      <c r="V51" s="176">
        <f>ROUND(E51*U51,2)</f>
        <v>0.1</v>
      </c>
      <c r="W51" s="176"/>
      <c r="X51" s="177" t="s">
        <v>109</v>
      </c>
      <c r="Y51" s="158" t="s">
        <v>110</v>
      </c>
      <c r="Z51" s="148"/>
      <c r="AA51" s="148"/>
      <c r="AB51" s="148"/>
      <c r="AC51" s="148"/>
      <c r="AD51" s="148"/>
      <c r="AE51" s="148"/>
      <c r="AF51" s="148"/>
      <c r="AG51" s="148" t="s">
        <v>111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5">
      <c r="A52" s="155"/>
      <c r="B52" s="156"/>
      <c r="C52" s="187" t="s">
        <v>112</v>
      </c>
      <c r="D52" s="159"/>
      <c r="E52" s="160">
        <v>5.32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113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5">
      <c r="A53" s="155"/>
      <c r="B53" s="156"/>
      <c r="C53" s="187" t="s">
        <v>114</v>
      </c>
      <c r="D53" s="159"/>
      <c r="E53" s="160">
        <v>0.496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113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5">
      <c r="A54" s="155"/>
      <c r="B54" s="156"/>
      <c r="C54" s="188" t="s">
        <v>115</v>
      </c>
      <c r="D54" s="161"/>
      <c r="E54" s="162">
        <v>5.8159999999999998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113</v>
      </c>
      <c r="AH54" s="148">
        <v>1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5">
      <c r="A55" s="155"/>
      <c r="B55" s="156"/>
      <c r="C55" s="187" t="s">
        <v>112</v>
      </c>
      <c r="D55" s="159"/>
      <c r="E55" s="160">
        <v>5.32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113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5">
      <c r="A56" s="155"/>
      <c r="B56" s="156"/>
      <c r="C56" s="188" t="s">
        <v>115</v>
      </c>
      <c r="D56" s="161"/>
      <c r="E56" s="162">
        <v>5.32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113</v>
      </c>
      <c r="AH56" s="148">
        <v>1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5">
      <c r="A57" s="155"/>
      <c r="B57" s="156"/>
      <c r="C57" s="187" t="s">
        <v>114</v>
      </c>
      <c r="D57" s="159"/>
      <c r="E57" s="160">
        <v>0.496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113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5">
      <c r="A58" s="155"/>
      <c r="B58" s="156"/>
      <c r="C58" s="188" t="s">
        <v>115</v>
      </c>
      <c r="D58" s="161"/>
      <c r="E58" s="162">
        <v>0.496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113</v>
      </c>
      <c r="AH58" s="148">
        <v>1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71">
        <v>9</v>
      </c>
      <c r="B59" s="172" t="s">
        <v>130</v>
      </c>
      <c r="C59" s="186" t="s">
        <v>131</v>
      </c>
      <c r="D59" s="173" t="s">
        <v>107</v>
      </c>
      <c r="E59" s="174">
        <v>11.632</v>
      </c>
      <c r="F59" s="175"/>
      <c r="G59" s="176">
        <f>ROUND(E59*F59,2)</f>
        <v>0</v>
      </c>
      <c r="H59" s="175">
        <v>0</v>
      </c>
      <c r="I59" s="176">
        <f>ROUND(E59*H59,2)</f>
        <v>0</v>
      </c>
      <c r="J59" s="175">
        <v>513</v>
      </c>
      <c r="K59" s="176">
        <f>ROUND(E59*J59,2)</f>
        <v>5967.22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/>
      <c r="S59" s="176" t="s">
        <v>108</v>
      </c>
      <c r="T59" s="176" t="s">
        <v>108</v>
      </c>
      <c r="U59" s="176">
        <v>0</v>
      </c>
      <c r="V59" s="176">
        <f>ROUND(E59*U59,2)</f>
        <v>0</v>
      </c>
      <c r="W59" s="176"/>
      <c r="X59" s="177" t="s">
        <v>109</v>
      </c>
      <c r="Y59" s="158" t="s">
        <v>110</v>
      </c>
      <c r="Z59" s="148"/>
      <c r="AA59" s="148"/>
      <c r="AB59" s="148"/>
      <c r="AC59" s="148"/>
      <c r="AD59" s="148"/>
      <c r="AE59" s="148"/>
      <c r="AF59" s="148"/>
      <c r="AG59" s="148" t="s">
        <v>111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5">
      <c r="A60" s="155"/>
      <c r="B60" s="156"/>
      <c r="C60" s="187" t="s">
        <v>112</v>
      </c>
      <c r="D60" s="159"/>
      <c r="E60" s="160">
        <v>5.32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113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5">
      <c r="A61" s="155"/>
      <c r="B61" s="156"/>
      <c r="C61" s="187" t="s">
        <v>114</v>
      </c>
      <c r="D61" s="159"/>
      <c r="E61" s="160">
        <v>0.496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113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5">
      <c r="A62" s="155"/>
      <c r="B62" s="156"/>
      <c r="C62" s="188" t="s">
        <v>115</v>
      </c>
      <c r="D62" s="161"/>
      <c r="E62" s="162">
        <v>5.8159999999999998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113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5">
      <c r="A63" s="155"/>
      <c r="B63" s="156"/>
      <c r="C63" s="187" t="s">
        <v>112</v>
      </c>
      <c r="D63" s="159"/>
      <c r="E63" s="160">
        <v>5.32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113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5">
      <c r="A64" s="155"/>
      <c r="B64" s="156"/>
      <c r="C64" s="188" t="s">
        <v>115</v>
      </c>
      <c r="D64" s="161"/>
      <c r="E64" s="162">
        <v>5.32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113</v>
      </c>
      <c r="AH64" s="148">
        <v>1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5">
      <c r="A65" s="155"/>
      <c r="B65" s="156"/>
      <c r="C65" s="187" t="s">
        <v>114</v>
      </c>
      <c r="D65" s="159"/>
      <c r="E65" s="160">
        <v>0.496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113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5">
      <c r="A66" s="155"/>
      <c r="B66" s="156"/>
      <c r="C66" s="188" t="s">
        <v>115</v>
      </c>
      <c r="D66" s="161"/>
      <c r="E66" s="162">
        <v>0.496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113</v>
      </c>
      <c r="AH66" s="148">
        <v>1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5">
      <c r="A67" s="164" t="s">
        <v>103</v>
      </c>
      <c r="B67" s="165" t="s">
        <v>59</v>
      </c>
      <c r="C67" s="185" t="s">
        <v>60</v>
      </c>
      <c r="D67" s="166"/>
      <c r="E67" s="167"/>
      <c r="F67" s="168"/>
      <c r="G67" s="168">
        <f>SUMIF(AG68:AG82,"&lt;&gt;NOR",G68:G82)</f>
        <v>0</v>
      </c>
      <c r="H67" s="168"/>
      <c r="I67" s="168">
        <f>SUM(I68:I82)</f>
        <v>695.49</v>
      </c>
      <c r="J67" s="168"/>
      <c r="K67" s="168">
        <f>SUM(K68:K82)</f>
        <v>5143.2699999999995</v>
      </c>
      <c r="L67" s="168"/>
      <c r="M67" s="168">
        <f>SUM(M68:M82)</f>
        <v>0</v>
      </c>
      <c r="N67" s="167"/>
      <c r="O67" s="167">
        <f>SUM(O68:O82)</f>
        <v>0.16</v>
      </c>
      <c r="P67" s="167"/>
      <c r="Q67" s="167">
        <f>SUM(Q68:Q82)</f>
        <v>0</v>
      </c>
      <c r="R67" s="168"/>
      <c r="S67" s="168"/>
      <c r="T67" s="168"/>
      <c r="U67" s="168"/>
      <c r="V67" s="168">
        <f>SUM(V68:V82)</f>
        <v>6.3999999999999995</v>
      </c>
      <c r="W67" s="168"/>
      <c r="X67" s="169"/>
      <c r="Y67" s="163"/>
      <c r="AG67" t="s">
        <v>104</v>
      </c>
    </row>
    <row r="68" spans="1:60" ht="20.399999999999999" outlineLevel="1" x14ac:dyDescent="0.25">
      <c r="A68" s="171">
        <v>10</v>
      </c>
      <c r="B68" s="172" t="s">
        <v>132</v>
      </c>
      <c r="C68" s="186" t="s">
        <v>133</v>
      </c>
      <c r="D68" s="173" t="s">
        <v>134</v>
      </c>
      <c r="E68" s="174">
        <v>29.08</v>
      </c>
      <c r="F68" s="175"/>
      <c r="G68" s="176">
        <f>ROUND(E68*F68,2)</f>
        <v>0</v>
      </c>
      <c r="H68" s="175">
        <v>0</v>
      </c>
      <c r="I68" s="176">
        <f>ROUND(E68*H68,2)</f>
        <v>0</v>
      </c>
      <c r="J68" s="175">
        <v>130</v>
      </c>
      <c r="K68" s="176">
        <f>ROUND(E68*J68,2)</f>
        <v>3780.4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108</v>
      </c>
      <c r="T68" s="176" t="s">
        <v>108</v>
      </c>
      <c r="U68" s="176">
        <v>0.15</v>
      </c>
      <c r="V68" s="176">
        <f>ROUND(E68*U68,2)</f>
        <v>4.3600000000000003</v>
      </c>
      <c r="W68" s="176"/>
      <c r="X68" s="177" t="s">
        <v>109</v>
      </c>
      <c r="Y68" s="158" t="s">
        <v>110</v>
      </c>
      <c r="Z68" s="148"/>
      <c r="AA68" s="148"/>
      <c r="AB68" s="148"/>
      <c r="AC68" s="148"/>
      <c r="AD68" s="148"/>
      <c r="AE68" s="148"/>
      <c r="AF68" s="148"/>
      <c r="AG68" s="148" t="s">
        <v>111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5">
      <c r="A69" s="155"/>
      <c r="B69" s="156"/>
      <c r="C69" s="187" t="s">
        <v>135</v>
      </c>
      <c r="D69" s="159"/>
      <c r="E69" s="160">
        <v>26.6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113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5">
      <c r="A70" s="155"/>
      <c r="B70" s="156"/>
      <c r="C70" s="187" t="s">
        <v>136</v>
      </c>
      <c r="D70" s="159"/>
      <c r="E70" s="160">
        <v>2.48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113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5">
      <c r="A71" s="155"/>
      <c r="B71" s="156"/>
      <c r="C71" s="188" t="s">
        <v>115</v>
      </c>
      <c r="D71" s="161"/>
      <c r="E71" s="162">
        <v>29.08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113</v>
      </c>
      <c r="AH71" s="148">
        <v>1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71">
        <v>11</v>
      </c>
      <c r="B72" s="172" t="s">
        <v>137</v>
      </c>
      <c r="C72" s="186" t="s">
        <v>138</v>
      </c>
      <c r="D72" s="173" t="s">
        <v>107</v>
      </c>
      <c r="E72" s="174">
        <v>4.8000000000000001E-2</v>
      </c>
      <c r="F72" s="175"/>
      <c r="G72" s="176">
        <f>ROUND(E72*F72,2)</f>
        <v>0</v>
      </c>
      <c r="H72" s="175">
        <v>3585.72</v>
      </c>
      <c r="I72" s="176">
        <f>ROUND(E72*H72,2)</f>
        <v>172.11</v>
      </c>
      <c r="J72" s="175">
        <v>329.28</v>
      </c>
      <c r="K72" s="176">
        <f>ROUND(E72*J72,2)</f>
        <v>15.81</v>
      </c>
      <c r="L72" s="176">
        <v>21</v>
      </c>
      <c r="M72" s="176">
        <f>G72*(1+L72/100)</f>
        <v>0</v>
      </c>
      <c r="N72" s="174">
        <v>2.5249999999999999</v>
      </c>
      <c r="O72" s="174">
        <f>ROUND(E72*N72,2)</f>
        <v>0.12</v>
      </c>
      <c r="P72" s="174">
        <v>0</v>
      </c>
      <c r="Q72" s="174">
        <f>ROUND(E72*P72,2)</f>
        <v>0</v>
      </c>
      <c r="R72" s="176"/>
      <c r="S72" s="176" t="s">
        <v>108</v>
      </c>
      <c r="T72" s="176" t="s">
        <v>108</v>
      </c>
      <c r="U72" s="176">
        <v>0.48</v>
      </c>
      <c r="V72" s="176">
        <f>ROUND(E72*U72,2)</f>
        <v>0.02</v>
      </c>
      <c r="W72" s="176"/>
      <c r="X72" s="177" t="s">
        <v>109</v>
      </c>
      <c r="Y72" s="158" t="s">
        <v>110</v>
      </c>
      <c r="Z72" s="148"/>
      <c r="AA72" s="148"/>
      <c r="AB72" s="148"/>
      <c r="AC72" s="148"/>
      <c r="AD72" s="148"/>
      <c r="AE72" s="148"/>
      <c r="AF72" s="148"/>
      <c r="AG72" s="148" t="s">
        <v>111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5">
      <c r="A73" s="155"/>
      <c r="B73" s="156"/>
      <c r="C73" s="187" t="s">
        <v>139</v>
      </c>
      <c r="D73" s="159"/>
      <c r="E73" s="160">
        <v>4.8000000000000001E-2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113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5">
      <c r="A74" s="155"/>
      <c r="B74" s="156"/>
      <c r="C74" s="188" t="s">
        <v>115</v>
      </c>
      <c r="D74" s="161"/>
      <c r="E74" s="162">
        <v>4.8000000000000001E-2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113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71">
        <v>12</v>
      </c>
      <c r="B75" s="172" t="s">
        <v>140</v>
      </c>
      <c r="C75" s="186" t="s">
        <v>141</v>
      </c>
      <c r="D75" s="173" t="s">
        <v>134</v>
      </c>
      <c r="E75" s="174">
        <v>0.96</v>
      </c>
      <c r="F75" s="175"/>
      <c r="G75" s="176">
        <f>ROUND(E75*F75,2)</f>
        <v>0</v>
      </c>
      <c r="H75" s="175">
        <v>247.82</v>
      </c>
      <c r="I75" s="176">
        <f>ROUND(E75*H75,2)</f>
        <v>237.91</v>
      </c>
      <c r="J75" s="175">
        <v>491.18</v>
      </c>
      <c r="K75" s="176">
        <f>ROUND(E75*J75,2)</f>
        <v>471.53</v>
      </c>
      <c r="L75" s="176">
        <v>21</v>
      </c>
      <c r="M75" s="176">
        <f>G75*(1+L75/100)</f>
        <v>0</v>
      </c>
      <c r="N75" s="174">
        <v>3.9199999999999999E-2</v>
      </c>
      <c r="O75" s="174">
        <f>ROUND(E75*N75,2)</f>
        <v>0.04</v>
      </c>
      <c r="P75" s="174">
        <v>0</v>
      </c>
      <c r="Q75" s="174">
        <f>ROUND(E75*P75,2)</f>
        <v>0</v>
      </c>
      <c r="R75" s="176"/>
      <c r="S75" s="176" t="s">
        <v>108</v>
      </c>
      <c r="T75" s="176" t="s">
        <v>108</v>
      </c>
      <c r="U75" s="176">
        <v>1.05</v>
      </c>
      <c r="V75" s="176">
        <f>ROUND(E75*U75,2)</f>
        <v>1.01</v>
      </c>
      <c r="W75" s="176"/>
      <c r="X75" s="177" t="s">
        <v>109</v>
      </c>
      <c r="Y75" s="158" t="s">
        <v>110</v>
      </c>
      <c r="Z75" s="148"/>
      <c r="AA75" s="148"/>
      <c r="AB75" s="148"/>
      <c r="AC75" s="148"/>
      <c r="AD75" s="148"/>
      <c r="AE75" s="148"/>
      <c r="AF75" s="148"/>
      <c r="AG75" s="148" t="s">
        <v>111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5">
      <c r="A76" s="155"/>
      <c r="B76" s="156"/>
      <c r="C76" s="187" t="s">
        <v>142</v>
      </c>
      <c r="D76" s="159"/>
      <c r="E76" s="160">
        <v>0.96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113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71">
        <v>13</v>
      </c>
      <c r="B77" s="172" t="s">
        <v>143</v>
      </c>
      <c r="C77" s="186" t="s">
        <v>144</v>
      </c>
      <c r="D77" s="173" t="s">
        <v>134</v>
      </c>
      <c r="E77" s="174">
        <v>0.96</v>
      </c>
      <c r="F77" s="175"/>
      <c r="G77" s="176">
        <f>ROUND(E77*F77,2)</f>
        <v>0</v>
      </c>
      <c r="H77" s="175">
        <v>0</v>
      </c>
      <c r="I77" s="176">
        <f>ROUND(E77*H77,2)</f>
        <v>0</v>
      </c>
      <c r="J77" s="175">
        <v>151.5</v>
      </c>
      <c r="K77" s="176">
        <f>ROUND(E77*J77,2)</f>
        <v>145.44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108</v>
      </c>
      <c r="T77" s="176" t="s">
        <v>108</v>
      </c>
      <c r="U77" s="176">
        <v>0.32</v>
      </c>
      <c r="V77" s="176">
        <f>ROUND(E77*U77,2)</f>
        <v>0.31</v>
      </c>
      <c r="W77" s="176"/>
      <c r="X77" s="177" t="s">
        <v>109</v>
      </c>
      <c r="Y77" s="158" t="s">
        <v>110</v>
      </c>
      <c r="Z77" s="148"/>
      <c r="AA77" s="148"/>
      <c r="AB77" s="148"/>
      <c r="AC77" s="148"/>
      <c r="AD77" s="148"/>
      <c r="AE77" s="148"/>
      <c r="AF77" s="148"/>
      <c r="AG77" s="148" t="s">
        <v>111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5">
      <c r="A78" s="155"/>
      <c r="B78" s="156"/>
      <c r="C78" s="187" t="s">
        <v>142</v>
      </c>
      <c r="D78" s="159"/>
      <c r="E78" s="160">
        <v>0.96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113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5">
      <c r="A79" s="155"/>
      <c r="B79" s="156"/>
      <c r="C79" s="188" t="s">
        <v>115</v>
      </c>
      <c r="D79" s="161"/>
      <c r="E79" s="162">
        <v>0.96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113</v>
      </c>
      <c r="AH79" s="148">
        <v>1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71">
        <v>14</v>
      </c>
      <c r="B80" s="172" t="s">
        <v>145</v>
      </c>
      <c r="C80" s="186" t="s">
        <v>146</v>
      </c>
      <c r="D80" s="173" t="s">
        <v>134</v>
      </c>
      <c r="E80" s="174">
        <v>7.44</v>
      </c>
      <c r="F80" s="175"/>
      <c r="G80" s="176">
        <f>ROUND(E80*F80,2)</f>
        <v>0</v>
      </c>
      <c r="H80" s="175">
        <v>38.369999999999997</v>
      </c>
      <c r="I80" s="176">
        <f>ROUND(E80*H80,2)</f>
        <v>285.47000000000003</v>
      </c>
      <c r="J80" s="175">
        <v>98.13</v>
      </c>
      <c r="K80" s="176">
        <f>ROUND(E80*J80,2)</f>
        <v>730.09</v>
      </c>
      <c r="L80" s="176">
        <v>21</v>
      </c>
      <c r="M80" s="176">
        <f>G80*(1+L80/100)</f>
        <v>0</v>
      </c>
      <c r="N80" s="174">
        <v>5.0000000000000001E-4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108</v>
      </c>
      <c r="T80" s="176" t="s">
        <v>108</v>
      </c>
      <c r="U80" s="176">
        <v>9.4E-2</v>
      </c>
      <c r="V80" s="176">
        <f>ROUND(E80*U80,2)</f>
        <v>0.7</v>
      </c>
      <c r="W80" s="176"/>
      <c r="X80" s="177" t="s">
        <v>109</v>
      </c>
      <c r="Y80" s="158" t="s">
        <v>110</v>
      </c>
      <c r="Z80" s="148"/>
      <c r="AA80" s="148"/>
      <c r="AB80" s="148"/>
      <c r="AC80" s="148"/>
      <c r="AD80" s="148"/>
      <c r="AE80" s="148"/>
      <c r="AF80" s="148"/>
      <c r="AG80" s="148" t="s">
        <v>111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5">
      <c r="A81" s="155"/>
      <c r="B81" s="156"/>
      <c r="C81" s="187" t="s">
        <v>147</v>
      </c>
      <c r="D81" s="159"/>
      <c r="E81" s="160">
        <v>7.44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113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5">
      <c r="A82" s="155"/>
      <c r="B82" s="156"/>
      <c r="C82" s="188" t="s">
        <v>115</v>
      </c>
      <c r="D82" s="161"/>
      <c r="E82" s="162">
        <v>7.44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8"/>
      <c r="AA82" s="148"/>
      <c r="AB82" s="148"/>
      <c r="AC82" s="148"/>
      <c r="AD82" s="148"/>
      <c r="AE82" s="148"/>
      <c r="AF82" s="148"/>
      <c r="AG82" s="148" t="s">
        <v>113</v>
      </c>
      <c r="AH82" s="148">
        <v>1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5">
      <c r="A83" s="164" t="s">
        <v>103</v>
      </c>
      <c r="B83" s="165" t="s">
        <v>61</v>
      </c>
      <c r="C83" s="185" t="s">
        <v>62</v>
      </c>
      <c r="D83" s="166"/>
      <c r="E83" s="167"/>
      <c r="F83" s="168"/>
      <c r="G83" s="168">
        <f>SUMIF(AG84:AG92,"&lt;&gt;NOR",G84:G92)</f>
        <v>0</v>
      </c>
      <c r="H83" s="168"/>
      <c r="I83" s="168">
        <f>SUM(I84:I92)</f>
        <v>20037.25</v>
      </c>
      <c r="J83" s="168"/>
      <c r="K83" s="168">
        <f>SUM(K84:K92)</f>
        <v>17362.349999999999</v>
      </c>
      <c r="L83" s="168"/>
      <c r="M83" s="168">
        <f>SUM(M84:M92)</f>
        <v>0</v>
      </c>
      <c r="N83" s="167"/>
      <c r="O83" s="167">
        <f>SUM(O84:O92)</f>
        <v>21.07</v>
      </c>
      <c r="P83" s="167"/>
      <c r="Q83" s="167">
        <f>SUM(Q84:Q92)</f>
        <v>0</v>
      </c>
      <c r="R83" s="168"/>
      <c r="S83" s="168"/>
      <c r="T83" s="168"/>
      <c r="U83" s="168"/>
      <c r="V83" s="168">
        <f>SUM(V84:V92)</f>
        <v>32.26</v>
      </c>
      <c r="W83" s="168"/>
      <c r="X83" s="169"/>
      <c r="Y83" s="163"/>
      <c r="AG83" t="s">
        <v>104</v>
      </c>
    </row>
    <row r="84" spans="1:60" outlineLevel="1" x14ac:dyDescent="0.25">
      <c r="A84" s="171">
        <v>15</v>
      </c>
      <c r="B84" s="172" t="s">
        <v>148</v>
      </c>
      <c r="C84" s="186" t="s">
        <v>149</v>
      </c>
      <c r="D84" s="173" t="s">
        <v>134</v>
      </c>
      <c r="E84" s="174">
        <v>26.6</v>
      </c>
      <c r="F84" s="175"/>
      <c r="G84" s="176">
        <f>ROUND(E84*F84,2)</f>
        <v>0</v>
      </c>
      <c r="H84" s="175">
        <v>185.15</v>
      </c>
      <c r="I84" s="176">
        <f>ROUND(E84*H84,2)</f>
        <v>4924.99</v>
      </c>
      <c r="J84" s="175">
        <v>29.85</v>
      </c>
      <c r="K84" s="176">
        <f>ROUND(E84*J84,2)</f>
        <v>794.01</v>
      </c>
      <c r="L84" s="176">
        <v>21</v>
      </c>
      <c r="M84" s="176">
        <f>G84*(1+L84/100)</f>
        <v>0</v>
      </c>
      <c r="N84" s="174">
        <v>0.50600999999999996</v>
      </c>
      <c r="O84" s="174">
        <f>ROUND(E84*N84,2)</f>
        <v>13.46</v>
      </c>
      <c r="P84" s="174">
        <v>0</v>
      </c>
      <c r="Q84" s="174">
        <f>ROUND(E84*P84,2)</f>
        <v>0</v>
      </c>
      <c r="R84" s="176"/>
      <c r="S84" s="176" t="s">
        <v>108</v>
      </c>
      <c r="T84" s="176" t="s">
        <v>108</v>
      </c>
      <c r="U84" s="176">
        <v>0.02</v>
      </c>
      <c r="V84" s="176">
        <f>ROUND(E84*U84,2)</f>
        <v>0.53</v>
      </c>
      <c r="W84" s="176"/>
      <c r="X84" s="177" t="s">
        <v>109</v>
      </c>
      <c r="Y84" s="158" t="s">
        <v>110</v>
      </c>
      <c r="Z84" s="148"/>
      <c r="AA84" s="148"/>
      <c r="AB84" s="148"/>
      <c r="AC84" s="148"/>
      <c r="AD84" s="148"/>
      <c r="AE84" s="148"/>
      <c r="AF84" s="148"/>
      <c r="AG84" s="148" t="s">
        <v>111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5">
      <c r="A85" s="155"/>
      <c r="B85" s="156"/>
      <c r="C85" s="187" t="s">
        <v>135</v>
      </c>
      <c r="D85" s="159"/>
      <c r="E85" s="160">
        <v>26.6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113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5">
      <c r="A86" s="155"/>
      <c r="B86" s="156"/>
      <c r="C86" s="188" t="s">
        <v>115</v>
      </c>
      <c r="D86" s="161"/>
      <c r="E86" s="162">
        <v>26.6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113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71">
        <v>16</v>
      </c>
      <c r="B87" s="172" t="s">
        <v>150</v>
      </c>
      <c r="C87" s="186" t="s">
        <v>151</v>
      </c>
      <c r="D87" s="173" t="s">
        <v>134</v>
      </c>
      <c r="E87" s="174">
        <v>26.6</v>
      </c>
      <c r="F87" s="175"/>
      <c r="G87" s="176">
        <f>ROUND(E87*F87,2)</f>
        <v>0</v>
      </c>
      <c r="H87" s="175">
        <v>38.130000000000003</v>
      </c>
      <c r="I87" s="176">
        <f>ROUND(E87*H87,2)</f>
        <v>1014.26</v>
      </c>
      <c r="J87" s="175">
        <v>622.87</v>
      </c>
      <c r="K87" s="176">
        <f>ROUND(E87*J87,2)</f>
        <v>16568.34</v>
      </c>
      <c r="L87" s="176">
        <v>21</v>
      </c>
      <c r="M87" s="176">
        <f>G87*(1+L87/100)</f>
        <v>0</v>
      </c>
      <c r="N87" s="174">
        <v>0.11</v>
      </c>
      <c r="O87" s="174">
        <f>ROUND(E87*N87,2)</f>
        <v>2.93</v>
      </c>
      <c r="P87" s="174">
        <v>0</v>
      </c>
      <c r="Q87" s="174">
        <f>ROUND(E87*P87,2)</f>
        <v>0</v>
      </c>
      <c r="R87" s="176"/>
      <c r="S87" s="176" t="s">
        <v>108</v>
      </c>
      <c r="T87" s="176" t="s">
        <v>108</v>
      </c>
      <c r="U87" s="176">
        <v>1.1930000000000001</v>
      </c>
      <c r="V87" s="176">
        <f>ROUND(E87*U87,2)</f>
        <v>31.73</v>
      </c>
      <c r="W87" s="176"/>
      <c r="X87" s="177" t="s">
        <v>109</v>
      </c>
      <c r="Y87" s="158" t="s">
        <v>110</v>
      </c>
      <c r="Z87" s="148"/>
      <c r="AA87" s="148"/>
      <c r="AB87" s="148"/>
      <c r="AC87" s="148"/>
      <c r="AD87" s="148"/>
      <c r="AE87" s="148"/>
      <c r="AF87" s="148"/>
      <c r="AG87" s="148" t="s">
        <v>111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5">
      <c r="A88" s="155"/>
      <c r="B88" s="156"/>
      <c r="C88" s="187" t="s">
        <v>135</v>
      </c>
      <c r="D88" s="159"/>
      <c r="E88" s="160">
        <v>26.6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113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5">
      <c r="A89" s="155"/>
      <c r="B89" s="156"/>
      <c r="C89" s="188" t="s">
        <v>115</v>
      </c>
      <c r="D89" s="161"/>
      <c r="E89" s="162">
        <v>26.6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113</v>
      </c>
      <c r="AH89" s="148">
        <v>1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0.399999999999999" outlineLevel="1" x14ac:dyDescent="0.25">
      <c r="A90" s="171">
        <v>17</v>
      </c>
      <c r="B90" s="172" t="s">
        <v>152</v>
      </c>
      <c r="C90" s="186" t="s">
        <v>153</v>
      </c>
      <c r="D90" s="173" t="s">
        <v>134</v>
      </c>
      <c r="E90" s="174">
        <v>26.6</v>
      </c>
      <c r="F90" s="175"/>
      <c r="G90" s="176">
        <f>ROUND(E90*F90,2)</f>
        <v>0</v>
      </c>
      <c r="H90" s="175">
        <v>530</v>
      </c>
      <c r="I90" s="176">
        <f>ROUND(E90*H90,2)</f>
        <v>14098</v>
      </c>
      <c r="J90" s="175">
        <v>0</v>
      </c>
      <c r="K90" s="176">
        <f>ROUND(E90*J90,2)</f>
        <v>0</v>
      </c>
      <c r="L90" s="176">
        <v>21</v>
      </c>
      <c r="M90" s="176">
        <f>G90*(1+L90/100)</f>
        <v>0</v>
      </c>
      <c r="N90" s="174">
        <v>0.17599999999999999</v>
      </c>
      <c r="O90" s="174">
        <f>ROUND(E90*N90,2)</f>
        <v>4.68</v>
      </c>
      <c r="P90" s="174">
        <v>0</v>
      </c>
      <c r="Q90" s="174">
        <f>ROUND(E90*P90,2)</f>
        <v>0</v>
      </c>
      <c r="R90" s="176" t="s">
        <v>154</v>
      </c>
      <c r="S90" s="176" t="s">
        <v>108</v>
      </c>
      <c r="T90" s="176" t="s">
        <v>108</v>
      </c>
      <c r="U90" s="176">
        <v>0</v>
      </c>
      <c r="V90" s="176">
        <f>ROUND(E90*U90,2)</f>
        <v>0</v>
      </c>
      <c r="W90" s="176"/>
      <c r="X90" s="177" t="s">
        <v>155</v>
      </c>
      <c r="Y90" s="158" t="s">
        <v>110</v>
      </c>
      <c r="Z90" s="148"/>
      <c r="AA90" s="148"/>
      <c r="AB90" s="148"/>
      <c r="AC90" s="148"/>
      <c r="AD90" s="148"/>
      <c r="AE90" s="148"/>
      <c r="AF90" s="148"/>
      <c r="AG90" s="148" t="s">
        <v>156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5">
      <c r="A91" s="155"/>
      <c r="B91" s="156"/>
      <c r="C91" s="187" t="s">
        <v>135</v>
      </c>
      <c r="D91" s="159"/>
      <c r="E91" s="160">
        <v>26.6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113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5">
      <c r="A92" s="155"/>
      <c r="B92" s="156"/>
      <c r="C92" s="188" t="s">
        <v>115</v>
      </c>
      <c r="D92" s="161"/>
      <c r="E92" s="162">
        <v>26.6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113</v>
      </c>
      <c r="AH92" s="148">
        <v>1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5">
      <c r="A93" s="164" t="s">
        <v>103</v>
      </c>
      <c r="B93" s="165" t="s">
        <v>63</v>
      </c>
      <c r="C93" s="185" t="s">
        <v>64</v>
      </c>
      <c r="D93" s="166"/>
      <c r="E93" s="167"/>
      <c r="F93" s="168"/>
      <c r="G93" s="168">
        <f>SUMIF(AG94:AG96,"&lt;&gt;NOR",G94:G96)</f>
        <v>0</v>
      </c>
      <c r="H93" s="168"/>
      <c r="I93" s="168">
        <f>SUM(I94:I96)</f>
        <v>6816.99</v>
      </c>
      <c r="J93" s="168"/>
      <c r="K93" s="168">
        <f>SUM(K94:K96)</f>
        <v>846.21</v>
      </c>
      <c r="L93" s="168"/>
      <c r="M93" s="168">
        <f>SUM(M94:M96)</f>
        <v>0</v>
      </c>
      <c r="N93" s="167"/>
      <c r="O93" s="167">
        <f>SUM(O94:O96)</f>
        <v>1.67</v>
      </c>
      <c r="P93" s="167"/>
      <c r="Q93" s="167">
        <f>SUM(Q94:Q96)</f>
        <v>0</v>
      </c>
      <c r="R93" s="168"/>
      <c r="S93" s="168"/>
      <c r="T93" s="168"/>
      <c r="U93" s="168"/>
      <c r="V93" s="168">
        <f>SUM(V94:V96)</f>
        <v>1.82</v>
      </c>
      <c r="W93" s="168"/>
      <c r="X93" s="169"/>
      <c r="Y93" s="163"/>
      <c r="AG93" t="s">
        <v>104</v>
      </c>
    </row>
    <row r="94" spans="1:60" outlineLevel="1" x14ac:dyDescent="0.25">
      <c r="A94" s="171">
        <v>18</v>
      </c>
      <c r="B94" s="172" t="s">
        <v>157</v>
      </c>
      <c r="C94" s="186" t="s">
        <v>158</v>
      </c>
      <c r="D94" s="173" t="s">
        <v>107</v>
      </c>
      <c r="E94" s="174">
        <v>0.99199999999999999</v>
      </c>
      <c r="F94" s="175"/>
      <c r="G94" s="176">
        <f>ROUND(E94*F94,2)</f>
        <v>0</v>
      </c>
      <c r="H94" s="175">
        <v>6871.97</v>
      </c>
      <c r="I94" s="176">
        <f>ROUND(E94*H94,2)</f>
        <v>6816.99</v>
      </c>
      <c r="J94" s="175">
        <v>853.03</v>
      </c>
      <c r="K94" s="176">
        <f>ROUND(E94*J94,2)</f>
        <v>846.21</v>
      </c>
      <c r="L94" s="176">
        <v>21</v>
      </c>
      <c r="M94" s="176">
        <f>G94*(1+L94/100)</f>
        <v>0</v>
      </c>
      <c r="N94" s="174">
        <v>1.68</v>
      </c>
      <c r="O94" s="174">
        <f>ROUND(E94*N94,2)</f>
        <v>1.67</v>
      </c>
      <c r="P94" s="174">
        <v>0</v>
      </c>
      <c r="Q94" s="174">
        <f>ROUND(E94*P94,2)</f>
        <v>0</v>
      </c>
      <c r="R94" s="176"/>
      <c r="S94" s="176" t="s">
        <v>108</v>
      </c>
      <c r="T94" s="176" t="s">
        <v>108</v>
      </c>
      <c r="U94" s="176">
        <v>1.8360000000000001</v>
      </c>
      <c r="V94" s="176">
        <f>ROUND(E94*U94,2)</f>
        <v>1.82</v>
      </c>
      <c r="W94" s="176"/>
      <c r="X94" s="177" t="s">
        <v>109</v>
      </c>
      <c r="Y94" s="158" t="s">
        <v>110</v>
      </c>
      <c r="Z94" s="148"/>
      <c r="AA94" s="148"/>
      <c r="AB94" s="148"/>
      <c r="AC94" s="148"/>
      <c r="AD94" s="148"/>
      <c r="AE94" s="148"/>
      <c r="AF94" s="148"/>
      <c r="AG94" s="148" t="s">
        <v>111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5">
      <c r="A95" s="155"/>
      <c r="B95" s="156"/>
      <c r="C95" s="187" t="s">
        <v>159</v>
      </c>
      <c r="D95" s="159"/>
      <c r="E95" s="160">
        <v>0.99199999999999999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113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5">
      <c r="A96" s="155"/>
      <c r="B96" s="156"/>
      <c r="C96" s="188" t="s">
        <v>115</v>
      </c>
      <c r="D96" s="161"/>
      <c r="E96" s="162">
        <v>0.99199999999999999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113</v>
      </c>
      <c r="AH96" s="148">
        <v>1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5">
      <c r="A97" s="164" t="s">
        <v>103</v>
      </c>
      <c r="B97" s="165" t="s">
        <v>65</v>
      </c>
      <c r="C97" s="185" t="s">
        <v>66</v>
      </c>
      <c r="D97" s="166"/>
      <c r="E97" s="167"/>
      <c r="F97" s="168"/>
      <c r="G97" s="168">
        <f>SUMIF(AG98:AG103,"&lt;&gt;NOR",G98:G103)</f>
        <v>0</v>
      </c>
      <c r="H97" s="168"/>
      <c r="I97" s="168">
        <f>SUM(I98:I103)</f>
        <v>9131.7199999999993</v>
      </c>
      <c r="J97" s="168"/>
      <c r="K97" s="168">
        <f>SUM(K98:K103)</f>
        <v>1996.28</v>
      </c>
      <c r="L97" s="168"/>
      <c r="M97" s="168">
        <f>SUM(M98:M103)</f>
        <v>0</v>
      </c>
      <c r="N97" s="167"/>
      <c r="O97" s="167">
        <f>SUM(O98:O103)</f>
        <v>3.11</v>
      </c>
      <c r="P97" s="167"/>
      <c r="Q97" s="167">
        <f>SUM(Q98:Q103)</f>
        <v>0</v>
      </c>
      <c r="R97" s="168"/>
      <c r="S97" s="168"/>
      <c r="T97" s="168"/>
      <c r="U97" s="168"/>
      <c r="V97" s="168">
        <f>SUM(V98:V103)</f>
        <v>3.64</v>
      </c>
      <c r="W97" s="168"/>
      <c r="X97" s="169"/>
      <c r="Y97" s="163"/>
      <c r="AG97" t="s">
        <v>104</v>
      </c>
    </row>
    <row r="98" spans="1:60" outlineLevel="1" x14ac:dyDescent="0.25">
      <c r="A98" s="171">
        <v>19</v>
      </c>
      <c r="B98" s="172" t="s">
        <v>160</v>
      </c>
      <c r="C98" s="186" t="s">
        <v>161</v>
      </c>
      <c r="D98" s="173" t="s">
        <v>162</v>
      </c>
      <c r="E98" s="174">
        <v>26</v>
      </c>
      <c r="F98" s="175"/>
      <c r="G98" s="176">
        <f>ROUND(E98*F98,2)</f>
        <v>0</v>
      </c>
      <c r="H98" s="175">
        <v>120.22</v>
      </c>
      <c r="I98" s="176">
        <f>ROUND(E98*H98,2)</f>
        <v>3125.72</v>
      </c>
      <c r="J98" s="175">
        <v>76.78</v>
      </c>
      <c r="K98" s="176">
        <f>ROUND(E98*J98,2)</f>
        <v>1996.28</v>
      </c>
      <c r="L98" s="176">
        <v>21</v>
      </c>
      <c r="M98" s="176">
        <f>G98*(1+L98/100)</f>
        <v>0</v>
      </c>
      <c r="N98" s="174">
        <v>0.10249999999999999</v>
      </c>
      <c r="O98" s="174">
        <f>ROUND(E98*N98,2)</f>
        <v>2.67</v>
      </c>
      <c r="P98" s="174">
        <v>0</v>
      </c>
      <c r="Q98" s="174">
        <f>ROUND(E98*P98,2)</f>
        <v>0</v>
      </c>
      <c r="R98" s="176"/>
      <c r="S98" s="176" t="s">
        <v>108</v>
      </c>
      <c r="T98" s="176" t="s">
        <v>108</v>
      </c>
      <c r="U98" s="176">
        <v>0.14000000000000001</v>
      </c>
      <c r="V98" s="176">
        <f>ROUND(E98*U98,2)</f>
        <v>3.64</v>
      </c>
      <c r="W98" s="176"/>
      <c r="X98" s="177" t="s">
        <v>109</v>
      </c>
      <c r="Y98" s="158" t="s">
        <v>110</v>
      </c>
      <c r="Z98" s="148"/>
      <c r="AA98" s="148"/>
      <c r="AB98" s="148"/>
      <c r="AC98" s="148"/>
      <c r="AD98" s="148"/>
      <c r="AE98" s="148"/>
      <c r="AF98" s="148"/>
      <c r="AG98" s="148" t="s">
        <v>111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5">
      <c r="A99" s="155"/>
      <c r="B99" s="156"/>
      <c r="C99" s="187" t="s">
        <v>163</v>
      </c>
      <c r="D99" s="159"/>
      <c r="E99" s="160">
        <v>26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113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5">
      <c r="A100" s="155"/>
      <c r="B100" s="156"/>
      <c r="C100" s="188" t="s">
        <v>115</v>
      </c>
      <c r="D100" s="161"/>
      <c r="E100" s="162">
        <v>26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113</v>
      </c>
      <c r="AH100" s="148">
        <v>1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71">
        <v>20</v>
      </c>
      <c r="B101" s="172" t="s">
        <v>164</v>
      </c>
      <c r="C101" s="186" t="s">
        <v>165</v>
      </c>
      <c r="D101" s="173" t="s">
        <v>166</v>
      </c>
      <c r="E101" s="174">
        <v>52</v>
      </c>
      <c r="F101" s="175"/>
      <c r="G101" s="176">
        <f>ROUND(E101*F101,2)</f>
        <v>0</v>
      </c>
      <c r="H101" s="175">
        <v>115.5</v>
      </c>
      <c r="I101" s="176">
        <f>ROUND(E101*H101,2)</f>
        <v>6006</v>
      </c>
      <c r="J101" s="175">
        <v>0</v>
      </c>
      <c r="K101" s="176">
        <f>ROUND(E101*J101,2)</f>
        <v>0</v>
      </c>
      <c r="L101" s="176">
        <v>21</v>
      </c>
      <c r="M101" s="176">
        <f>G101*(1+L101/100)</f>
        <v>0</v>
      </c>
      <c r="N101" s="174">
        <v>8.5000000000000006E-3</v>
      </c>
      <c r="O101" s="174">
        <f>ROUND(E101*N101,2)</f>
        <v>0.44</v>
      </c>
      <c r="P101" s="174">
        <v>0</v>
      </c>
      <c r="Q101" s="174">
        <f>ROUND(E101*P101,2)</f>
        <v>0</v>
      </c>
      <c r="R101" s="176"/>
      <c r="S101" s="176" t="s">
        <v>167</v>
      </c>
      <c r="T101" s="176" t="s">
        <v>108</v>
      </c>
      <c r="U101" s="176">
        <v>0</v>
      </c>
      <c r="V101" s="176">
        <f>ROUND(E101*U101,2)</f>
        <v>0</v>
      </c>
      <c r="W101" s="176"/>
      <c r="X101" s="177" t="s">
        <v>155</v>
      </c>
      <c r="Y101" s="158" t="s">
        <v>110</v>
      </c>
      <c r="Z101" s="148"/>
      <c r="AA101" s="148"/>
      <c r="AB101" s="148"/>
      <c r="AC101" s="148"/>
      <c r="AD101" s="148"/>
      <c r="AE101" s="148"/>
      <c r="AF101" s="148"/>
      <c r="AG101" s="148" t="s">
        <v>156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5">
      <c r="A102" s="155"/>
      <c r="B102" s="156"/>
      <c r="C102" s="187" t="s">
        <v>168</v>
      </c>
      <c r="D102" s="159"/>
      <c r="E102" s="160">
        <v>52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113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5">
      <c r="A103" s="155"/>
      <c r="B103" s="156"/>
      <c r="C103" s="188" t="s">
        <v>115</v>
      </c>
      <c r="D103" s="161"/>
      <c r="E103" s="162">
        <v>52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113</v>
      </c>
      <c r="AH103" s="148">
        <v>1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5">
      <c r="A104" s="164" t="s">
        <v>103</v>
      </c>
      <c r="B104" s="165" t="s">
        <v>67</v>
      </c>
      <c r="C104" s="185" t="s">
        <v>68</v>
      </c>
      <c r="D104" s="166"/>
      <c r="E104" s="167"/>
      <c r="F104" s="168"/>
      <c r="G104" s="168">
        <f>SUMIF(AG105:AG105,"&lt;&gt;NOR",G105:G105)</f>
        <v>0</v>
      </c>
      <c r="H104" s="168"/>
      <c r="I104" s="168">
        <f>SUM(I105:I105)</f>
        <v>0</v>
      </c>
      <c r="J104" s="168"/>
      <c r="K104" s="168">
        <f>SUM(K105:K105)</f>
        <v>6994.96</v>
      </c>
      <c r="L104" s="168"/>
      <c r="M104" s="168">
        <f>SUM(M105:M105)</f>
        <v>0</v>
      </c>
      <c r="N104" s="167"/>
      <c r="O104" s="167">
        <f>SUM(O105:O105)</f>
        <v>0</v>
      </c>
      <c r="P104" s="167"/>
      <c r="Q104" s="167">
        <f>SUM(Q105:Q105)</f>
        <v>0</v>
      </c>
      <c r="R104" s="168"/>
      <c r="S104" s="168"/>
      <c r="T104" s="168"/>
      <c r="U104" s="168"/>
      <c r="V104" s="168">
        <f>SUM(V105:V105)</f>
        <v>10.14</v>
      </c>
      <c r="W104" s="168"/>
      <c r="X104" s="169"/>
      <c r="Y104" s="163"/>
      <c r="AG104" t="s">
        <v>104</v>
      </c>
    </row>
    <row r="105" spans="1:60" outlineLevel="1" x14ac:dyDescent="0.25">
      <c r="A105" s="178">
        <v>21</v>
      </c>
      <c r="B105" s="179" t="s">
        <v>169</v>
      </c>
      <c r="C105" s="189" t="s">
        <v>170</v>
      </c>
      <c r="D105" s="180" t="s">
        <v>171</v>
      </c>
      <c r="E105" s="181">
        <v>26.003579999999999</v>
      </c>
      <c r="F105" s="182"/>
      <c r="G105" s="183">
        <f>ROUND(E105*F105,2)</f>
        <v>0</v>
      </c>
      <c r="H105" s="182">
        <v>0</v>
      </c>
      <c r="I105" s="183">
        <f>ROUND(E105*H105,2)</f>
        <v>0</v>
      </c>
      <c r="J105" s="182">
        <v>269</v>
      </c>
      <c r="K105" s="183">
        <f>ROUND(E105*J105,2)</f>
        <v>6994.96</v>
      </c>
      <c r="L105" s="183">
        <v>21</v>
      </c>
      <c r="M105" s="183">
        <f>G105*(1+L105/100)</f>
        <v>0</v>
      </c>
      <c r="N105" s="181">
        <v>0</v>
      </c>
      <c r="O105" s="181">
        <f>ROUND(E105*N105,2)</f>
        <v>0</v>
      </c>
      <c r="P105" s="181">
        <v>0</v>
      </c>
      <c r="Q105" s="181">
        <f>ROUND(E105*P105,2)</f>
        <v>0</v>
      </c>
      <c r="R105" s="183"/>
      <c r="S105" s="183" t="s">
        <v>108</v>
      </c>
      <c r="T105" s="183" t="s">
        <v>108</v>
      </c>
      <c r="U105" s="183">
        <v>0.39</v>
      </c>
      <c r="V105" s="183">
        <f>ROUND(E105*U105,2)</f>
        <v>10.14</v>
      </c>
      <c r="W105" s="183"/>
      <c r="X105" s="184" t="s">
        <v>172</v>
      </c>
      <c r="Y105" s="158" t="s">
        <v>110</v>
      </c>
      <c r="Z105" s="148"/>
      <c r="AA105" s="148"/>
      <c r="AB105" s="148"/>
      <c r="AC105" s="148"/>
      <c r="AD105" s="148"/>
      <c r="AE105" s="148"/>
      <c r="AF105" s="148"/>
      <c r="AG105" s="148" t="s">
        <v>173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5">
      <c r="A106" s="164" t="s">
        <v>103</v>
      </c>
      <c r="B106" s="165" t="s">
        <v>69</v>
      </c>
      <c r="C106" s="185" t="s">
        <v>70</v>
      </c>
      <c r="D106" s="166"/>
      <c r="E106" s="167"/>
      <c r="F106" s="168"/>
      <c r="G106" s="168">
        <f>SUMIF(AG107:AG110,"&lt;&gt;NOR",G107:G110)</f>
        <v>0</v>
      </c>
      <c r="H106" s="168"/>
      <c r="I106" s="168">
        <f>SUM(I107:I110)</f>
        <v>25236.18</v>
      </c>
      <c r="J106" s="168"/>
      <c r="K106" s="168">
        <f>SUM(K107:K110)</f>
        <v>21891.17</v>
      </c>
      <c r="L106" s="168"/>
      <c r="M106" s="168">
        <f>SUM(M107:M110)</f>
        <v>0</v>
      </c>
      <c r="N106" s="167"/>
      <c r="O106" s="167">
        <f>SUM(O107:O110)</f>
        <v>0.15</v>
      </c>
      <c r="P106" s="167"/>
      <c r="Q106" s="167">
        <f>SUM(Q107:Q110)</f>
        <v>0</v>
      </c>
      <c r="R106" s="168"/>
      <c r="S106" s="168"/>
      <c r="T106" s="168"/>
      <c r="U106" s="168"/>
      <c r="V106" s="168">
        <f>SUM(V107:V110)</f>
        <v>31.7</v>
      </c>
      <c r="W106" s="168"/>
      <c r="X106" s="169"/>
      <c r="Y106" s="163"/>
      <c r="AG106" t="s">
        <v>104</v>
      </c>
    </row>
    <row r="107" spans="1:60" ht="20.399999999999999" outlineLevel="1" x14ac:dyDescent="0.25">
      <c r="A107" s="171">
        <v>22</v>
      </c>
      <c r="B107" s="172" t="s">
        <v>174</v>
      </c>
      <c r="C107" s="186" t="s">
        <v>175</v>
      </c>
      <c r="D107" s="173" t="s">
        <v>134</v>
      </c>
      <c r="E107" s="174">
        <v>24.18</v>
      </c>
      <c r="F107" s="175"/>
      <c r="G107" s="176">
        <f>ROUND(E107*F107,2)</f>
        <v>0</v>
      </c>
      <c r="H107" s="175">
        <v>1043.68</v>
      </c>
      <c r="I107" s="176">
        <f>ROUND(E107*H107,2)</f>
        <v>25236.18</v>
      </c>
      <c r="J107" s="175">
        <v>864.32</v>
      </c>
      <c r="K107" s="176">
        <f>ROUND(E107*J107,2)</f>
        <v>20899.259999999998</v>
      </c>
      <c r="L107" s="176">
        <v>21</v>
      </c>
      <c r="M107" s="176">
        <f>G107*(1+L107/100)</f>
        <v>0</v>
      </c>
      <c r="N107" s="174">
        <v>6.0800000000000003E-3</v>
      </c>
      <c r="O107" s="174">
        <f>ROUND(E107*N107,2)</f>
        <v>0.15</v>
      </c>
      <c r="P107" s="174">
        <v>0</v>
      </c>
      <c r="Q107" s="174">
        <f>ROUND(E107*P107,2)</f>
        <v>0</v>
      </c>
      <c r="R107" s="176"/>
      <c r="S107" s="176" t="s">
        <v>108</v>
      </c>
      <c r="T107" s="176" t="s">
        <v>108</v>
      </c>
      <c r="U107" s="176">
        <v>1.3109999999999999</v>
      </c>
      <c r="V107" s="176">
        <f>ROUND(E107*U107,2)</f>
        <v>31.7</v>
      </c>
      <c r="W107" s="176"/>
      <c r="X107" s="177" t="s">
        <v>109</v>
      </c>
      <c r="Y107" s="158" t="s">
        <v>110</v>
      </c>
      <c r="Z107" s="148"/>
      <c r="AA107" s="148"/>
      <c r="AB107" s="148"/>
      <c r="AC107" s="148"/>
      <c r="AD107" s="148"/>
      <c r="AE107" s="148"/>
      <c r="AF107" s="148"/>
      <c r="AG107" s="148" t="s">
        <v>111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5">
      <c r="A108" s="155"/>
      <c r="B108" s="156"/>
      <c r="C108" s="187" t="s">
        <v>176</v>
      </c>
      <c r="D108" s="159"/>
      <c r="E108" s="160">
        <v>24.18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113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5">
      <c r="A109" s="155"/>
      <c r="B109" s="156"/>
      <c r="C109" s="188" t="s">
        <v>115</v>
      </c>
      <c r="D109" s="161"/>
      <c r="E109" s="162">
        <v>24.18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113</v>
      </c>
      <c r="AH109" s="148">
        <v>1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78">
        <v>23</v>
      </c>
      <c r="B110" s="179" t="s">
        <v>177</v>
      </c>
      <c r="C110" s="189" t="s">
        <v>178</v>
      </c>
      <c r="D110" s="180" t="s">
        <v>0</v>
      </c>
      <c r="E110" s="181">
        <v>461.3544</v>
      </c>
      <c r="F110" s="182"/>
      <c r="G110" s="183">
        <f>ROUND(E110*F110,2)</f>
        <v>0</v>
      </c>
      <c r="H110" s="182">
        <v>0</v>
      </c>
      <c r="I110" s="183">
        <f>ROUND(E110*H110,2)</f>
        <v>0</v>
      </c>
      <c r="J110" s="182">
        <v>2.15</v>
      </c>
      <c r="K110" s="183">
        <f>ROUND(E110*J110,2)</f>
        <v>991.91</v>
      </c>
      <c r="L110" s="183">
        <v>21</v>
      </c>
      <c r="M110" s="183">
        <f>G110*(1+L110/100)</f>
        <v>0</v>
      </c>
      <c r="N110" s="181">
        <v>0</v>
      </c>
      <c r="O110" s="181">
        <f>ROUND(E110*N110,2)</f>
        <v>0</v>
      </c>
      <c r="P110" s="181">
        <v>0</v>
      </c>
      <c r="Q110" s="181">
        <f>ROUND(E110*P110,2)</f>
        <v>0</v>
      </c>
      <c r="R110" s="183"/>
      <c r="S110" s="183" t="s">
        <v>108</v>
      </c>
      <c r="T110" s="183" t="s">
        <v>108</v>
      </c>
      <c r="U110" s="183">
        <v>0</v>
      </c>
      <c r="V110" s="183">
        <f>ROUND(E110*U110,2)</f>
        <v>0</v>
      </c>
      <c r="W110" s="183"/>
      <c r="X110" s="184" t="s">
        <v>172</v>
      </c>
      <c r="Y110" s="158" t="s">
        <v>110</v>
      </c>
      <c r="Z110" s="148"/>
      <c r="AA110" s="148"/>
      <c r="AB110" s="148"/>
      <c r="AC110" s="148"/>
      <c r="AD110" s="148"/>
      <c r="AE110" s="148"/>
      <c r="AF110" s="148"/>
      <c r="AG110" s="148" t="s">
        <v>173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x14ac:dyDescent="0.25">
      <c r="A111" s="164" t="s">
        <v>103</v>
      </c>
      <c r="B111" s="165" t="s">
        <v>71</v>
      </c>
      <c r="C111" s="185" t="s">
        <v>72</v>
      </c>
      <c r="D111" s="166"/>
      <c r="E111" s="167"/>
      <c r="F111" s="168"/>
      <c r="G111" s="168">
        <f>SUMIF(AG112:AG127,"&lt;&gt;NOR",G112:G127)</f>
        <v>0</v>
      </c>
      <c r="H111" s="168"/>
      <c r="I111" s="168">
        <f>SUM(I112:I127)</f>
        <v>0</v>
      </c>
      <c r="J111" s="168"/>
      <c r="K111" s="168">
        <f>SUM(K112:K127)</f>
        <v>51782.79</v>
      </c>
      <c r="L111" s="168"/>
      <c r="M111" s="168">
        <f>SUM(M112:M127)</f>
        <v>0</v>
      </c>
      <c r="N111" s="167"/>
      <c r="O111" s="167">
        <f>SUM(O112:O127)</f>
        <v>0</v>
      </c>
      <c r="P111" s="167"/>
      <c r="Q111" s="167">
        <f>SUM(Q112:Q127)</f>
        <v>0</v>
      </c>
      <c r="R111" s="168"/>
      <c r="S111" s="168"/>
      <c r="T111" s="168"/>
      <c r="U111" s="168"/>
      <c r="V111" s="168">
        <f>SUM(V112:V127)</f>
        <v>0</v>
      </c>
      <c r="W111" s="168"/>
      <c r="X111" s="169"/>
      <c r="Y111" s="163"/>
      <c r="AG111" t="s">
        <v>104</v>
      </c>
    </row>
    <row r="112" spans="1:60" outlineLevel="1" x14ac:dyDescent="0.25">
      <c r="A112" s="171">
        <v>24</v>
      </c>
      <c r="B112" s="172" t="s">
        <v>179</v>
      </c>
      <c r="C112" s="186" t="s">
        <v>180</v>
      </c>
      <c r="D112" s="173" t="s">
        <v>181</v>
      </c>
      <c r="E112" s="174">
        <v>4</v>
      </c>
      <c r="F112" s="175"/>
      <c r="G112" s="176">
        <f>ROUND(E112*F112,2)</f>
        <v>0</v>
      </c>
      <c r="H112" s="175">
        <v>0</v>
      </c>
      <c r="I112" s="176">
        <f>ROUND(E112*H112,2)</f>
        <v>0</v>
      </c>
      <c r="J112" s="175">
        <v>998</v>
      </c>
      <c r="K112" s="176">
        <f>ROUND(E112*J112,2)</f>
        <v>3992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167</v>
      </c>
      <c r="T112" s="176" t="s">
        <v>182</v>
      </c>
      <c r="U112" s="176">
        <v>0</v>
      </c>
      <c r="V112" s="176">
        <f>ROUND(E112*U112,2)</f>
        <v>0</v>
      </c>
      <c r="W112" s="176"/>
      <c r="X112" s="177" t="s">
        <v>109</v>
      </c>
      <c r="Y112" s="158" t="s">
        <v>110</v>
      </c>
      <c r="Z112" s="148"/>
      <c r="AA112" s="148"/>
      <c r="AB112" s="148"/>
      <c r="AC112" s="148"/>
      <c r="AD112" s="148"/>
      <c r="AE112" s="148"/>
      <c r="AF112" s="148"/>
      <c r="AG112" s="148" t="s">
        <v>111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5">
      <c r="A113" s="155"/>
      <c r="B113" s="156"/>
      <c r="C113" s="187" t="s">
        <v>183</v>
      </c>
      <c r="D113" s="159"/>
      <c r="E113" s="160">
        <v>4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113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5">
      <c r="A114" s="155"/>
      <c r="B114" s="156"/>
      <c r="C114" s="188" t="s">
        <v>115</v>
      </c>
      <c r="D114" s="161"/>
      <c r="E114" s="162">
        <v>4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113</v>
      </c>
      <c r="AH114" s="148">
        <v>1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71">
        <v>25</v>
      </c>
      <c r="B115" s="172" t="s">
        <v>184</v>
      </c>
      <c r="C115" s="186" t="s">
        <v>185</v>
      </c>
      <c r="D115" s="173" t="s">
        <v>181</v>
      </c>
      <c r="E115" s="174">
        <v>1</v>
      </c>
      <c r="F115" s="175"/>
      <c r="G115" s="176">
        <f>ROUND(E115*F115,2)</f>
        <v>0</v>
      </c>
      <c r="H115" s="175">
        <v>0</v>
      </c>
      <c r="I115" s="176">
        <f>ROUND(E115*H115,2)</f>
        <v>0</v>
      </c>
      <c r="J115" s="175">
        <v>9000</v>
      </c>
      <c r="K115" s="176">
        <f>ROUND(E115*J115,2)</f>
        <v>9000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167</v>
      </c>
      <c r="T115" s="176" t="s">
        <v>182</v>
      </c>
      <c r="U115" s="176">
        <v>0</v>
      </c>
      <c r="V115" s="176">
        <f>ROUND(E115*U115,2)</f>
        <v>0</v>
      </c>
      <c r="W115" s="176"/>
      <c r="X115" s="177" t="s">
        <v>109</v>
      </c>
      <c r="Y115" s="158" t="s">
        <v>110</v>
      </c>
      <c r="Z115" s="148"/>
      <c r="AA115" s="148"/>
      <c r="AB115" s="148"/>
      <c r="AC115" s="148"/>
      <c r="AD115" s="148"/>
      <c r="AE115" s="148"/>
      <c r="AF115" s="148"/>
      <c r="AG115" s="148" t="s">
        <v>111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5">
      <c r="A116" s="155"/>
      <c r="B116" s="156"/>
      <c r="C116" s="187" t="s">
        <v>186</v>
      </c>
      <c r="D116" s="159"/>
      <c r="E116" s="160">
        <v>1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113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5">
      <c r="A117" s="155"/>
      <c r="B117" s="156"/>
      <c r="C117" s="188" t="s">
        <v>115</v>
      </c>
      <c r="D117" s="161"/>
      <c r="E117" s="162">
        <v>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113</v>
      </c>
      <c r="AH117" s="148">
        <v>1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0.399999999999999" outlineLevel="1" x14ac:dyDescent="0.25">
      <c r="A118" s="171">
        <v>26</v>
      </c>
      <c r="B118" s="172" t="s">
        <v>187</v>
      </c>
      <c r="C118" s="186" t="s">
        <v>188</v>
      </c>
      <c r="D118" s="173" t="s">
        <v>189</v>
      </c>
      <c r="E118" s="174">
        <v>28.643999999999998</v>
      </c>
      <c r="F118" s="175"/>
      <c r="G118" s="176">
        <f>ROUND(E118*F118,2)</f>
        <v>0</v>
      </c>
      <c r="H118" s="175">
        <v>0</v>
      </c>
      <c r="I118" s="176">
        <f>ROUND(E118*H118,2)</f>
        <v>0</v>
      </c>
      <c r="J118" s="175">
        <v>630</v>
      </c>
      <c r="K118" s="176">
        <f>ROUND(E118*J118,2)</f>
        <v>18045.72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/>
      <c r="S118" s="176" t="s">
        <v>167</v>
      </c>
      <c r="T118" s="176" t="s">
        <v>182</v>
      </c>
      <c r="U118" s="176">
        <v>0</v>
      </c>
      <c r="V118" s="176">
        <f>ROUND(E118*U118,2)</f>
        <v>0</v>
      </c>
      <c r="W118" s="176"/>
      <c r="X118" s="177" t="s">
        <v>109</v>
      </c>
      <c r="Y118" s="158" t="s">
        <v>110</v>
      </c>
      <c r="Z118" s="148"/>
      <c r="AA118" s="148"/>
      <c r="AB118" s="148"/>
      <c r="AC118" s="148"/>
      <c r="AD118" s="148"/>
      <c r="AE118" s="148"/>
      <c r="AF118" s="148"/>
      <c r="AG118" s="148" t="s">
        <v>111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5">
      <c r="A119" s="155"/>
      <c r="B119" s="156"/>
      <c r="C119" s="187" t="s">
        <v>190</v>
      </c>
      <c r="D119" s="159"/>
      <c r="E119" s="160">
        <v>28.643999999999998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113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5">
      <c r="A120" s="155"/>
      <c r="B120" s="156"/>
      <c r="C120" s="188" t="s">
        <v>115</v>
      </c>
      <c r="D120" s="161"/>
      <c r="E120" s="162">
        <v>28.643999999999998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8"/>
      <c r="AA120" s="148"/>
      <c r="AB120" s="148"/>
      <c r="AC120" s="148"/>
      <c r="AD120" s="148"/>
      <c r="AE120" s="148"/>
      <c r="AF120" s="148"/>
      <c r="AG120" s="148" t="s">
        <v>113</v>
      </c>
      <c r="AH120" s="148">
        <v>1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71">
        <v>27</v>
      </c>
      <c r="B121" s="172" t="s">
        <v>191</v>
      </c>
      <c r="C121" s="186" t="s">
        <v>192</v>
      </c>
      <c r="D121" s="173" t="s">
        <v>181</v>
      </c>
      <c r="E121" s="174">
        <v>8</v>
      </c>
      <c r="F121" s="175"/>
      <c r="G121" s="176">
        <f>ROUND(E121*F121,2)</f>
        <v>0</v>
      </c>
      <c r="H121" s="175">
        <v>0</v>
      </c>
      <c r="I121" s="176">
        <f>ROUND(E121*H121,2)</f>
        <v>0</v>
      </c>
      <c r="J121" s="175">
        <v>2190</v>
      </c>
      <c r="K121" s="176">
        <f>ROUND(E121*J121,2)</f>
        <v>17520</v>
      </c>
      <c r="L121" s="176">
        <v>21</v>
      </c>
      <c r="M121" s="176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6"/>
      <c r="S121" s="176" t="s">
        <v>167</v>
      </c>
      <c r="T121" s="176" t="s">
        <v>182</v>
      </c>
      <c r="U121" s="176">
        <v>0</v>
      </c>
      <c r="V121" s="176">
        <f>ROUND(E121*U121,2)</f>
        <v>0</v>
      </c>
      <c r="W121" s="176"/>
      <c r="X121" s="177" t="s">
        <v>109</v>
      </c>
      <c r="Y121" s="158" t="s">
        <v>110</v>
      </c>
      <c r="Z121" s="148"/>
      <c r="AA121" s="148"/>
      <c r="AB121" s="148"/>
      <c r="AC121" s="148"/>
      <c r="AD121" s="148"/>
      <c r="AE121" s="148"/>
      <c r="AF121" s="148"/>
      <c r="AG121" s="148" t="s">
        <v>111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5">
      <c r="A122" s="155"/>
      <c r="B122" s="156"/>
      <c r="C122" s="187" t="s">
        <v>193</v>
      </c>
      <c r="D122" s="159"/>
      <c r="E122" s="160">
        <v>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8"/>
      <c r="AA122" s="148"/>
      <c r="AB122" s="148"/>
      <c r="AC122" s="148"/>
      <c r="AD122" s="148"/>
      <c r="AE122" s="148"/>
      <c r="AF122" s="148"/>
      <c r="AG122" s="148" t="s">
        <v>113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5">
      <c r="A123" s="155"/>
      <c r="B123" s="156"/>
      <c r="C123" s="188" t="s">
        <v>115</v>
      </c>
      <c r="D123" s="161"/>
      <c r="E123" s="162">
        <v>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113</v>
      </c>
      <c r="AH123" s="148">
        <v>1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71">
        <v>28</v>
      </c>
      <c r="B124" s="172" t="s">
        <v>194</v>
      </c>
      <c r="C124" s="186" t="s">
        <v>195</v>
      </c>
      <c r="D124" s="173" t="s">
        <v>181</v>
      </c>
      <c r="E124" s="174">
        <v>2</v>
      </c>
      <c r="F124" s="175"/>
      <c r="G124" s="176">
        <f>ROUND(E124*F124,2)</f>
        <v>0</v>
      </c>
      <c r="H124" s="175">
        <v>0</v>
      </c>
      <c r="I124" s="176">
        <f>ROUND(E124*H124,2)</f>
        <v>0</v>
      </c>
      <c r="J124" s="175">
        <v>1080</v>
      </c>
      <c r="K124" s="176">
        <f>ROUND(E124*J124,2)</f>
        <v>2160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/>
      <c r="S124" s="176" t="s">
        <v>167</v>
      </c>
      <c r="T124" s="176" t="s">
        <v>182</v>
      </c>
      <c r="U124" s="176">
        <v>0</v>
      </c>
      <c r="V124" s="176">
        <f>ROUND(E124*U124,2)</f>
        <v>0</v>
      </c>
      <c r="W124" s="176"/>
      <c r="X124" s="177" t="s">
        <v>109</v>
      </c>
      <c r="Y124" s="158" t="s">
        <v>110</v>
      </c>
      <c r="Z124" s="148"/>
      <c r="AA124" s="148"/>
      <c r="AB124" s="148"/>
      <c r="AC124" s="148"/>
      <c r="AD124" s="148"/>
      <c r="AE124" s="148"/>
      <c r="AF124" s="148"/>
      <c r="AG124" s="148" t="s">
        <v>111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5">
      <c r="A125" s="155"/>
      <c r="B125" s="156"/>
      <c r="C125" s="187" t="s">
        <v>196</v>
      </c>
      <c r="D125" s="159"/>
      <c r="E125" s="160">
        <v>2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113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5">
      <c r="A126" s="155"/>
      <c r="B126" s="156"/>
      <c r="C126" s="188" t="s">
        <v>115</v>
      </c>
      <c r="D126" s="161"/>
      <c r="E126" s="162">
        <v>2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113</v>
      </c>
      <c r="AH126" s="148">
        <v>1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78">
        <v>29</v>
      </c>
      <c r="B127" s="179" t="s">
        <v>197</v>
      </c>
      <c r="C127" s="189" t="s">
        <v>198</v>
      </c>
      <c r="D127" s="180" t="s">
        <v>0</v>
      </c>
      <c r="E127" s="181">
        <v>507.17720000000003</v>
      </c>
      <c r="F127" s="182"/>
      <c r="G127" s="183">
        <f>ROUND(E127*F127,2)</f>
        <v>0</v>
      </c>
      <c r="H127" s="182">
        <v>0</v>
      </c>
      <c r="I127" s="183">
        <f>ROUND(E127*H127,2)</f>
        <v>0</v>
      </c>
      <c r="J127" s="182">
        <v>2.1</v>
      </c>
      <c r="K127" s="183">
        <f>ROUND(E127*J127,2)</f>
        <v>1065.07</v>
      </c>
      <c r="L127" s="183">
        <v>21</v>
      </c>
      <c r="M127" s="183">
        <f>G127*(1+L127/100)</f>
        <v>0</v>
      </c>
      <c r="N127" s="181">
        <v>0</v>
      </c>
      <c r="O127" s="181">
        <f>ROUND(E127*N127,2)</f>
        <v>0</v>
      </c>
      <c r="P127" s="181">
        <v>0</v>
      </c>
      <c r="Q127" s="181">
        <f>ROUND(E127*P127,2)</f>
        <v>0</v>
      </c>
      <c r="R127" s="183"/>
      <c r="S127" s="183" t="s">
        <v>108</v>
      </c>
      <c r="T127" s="183" t="s">
        <v>108</v>
      </c>
      <c r="U127" s="183">
        <v>0</v>
      </c>
      <c r="V127" s="183">
        <f>ROUND(E127*U127,2)</f>
        <v>0</v>
      </c>
      <c r="W127" s="183"/>
      <c r="X127" s="184" t="s">
        <v>172</v>
      </c>
      <c r="Y127" s="158" t="s">
        <v>110</v>
      </c>
      <c r="Z127" s="148"/>
      <c r="AA127" s="148"/>
      <c r="AB127" s="148"/>
      <c r="AC127" s="148"/>
      <c r="AD127" s="148"/>
      <c r="AE127" s="148"/>
      <c r="AF127" s="148"/>
      <c r="AG127" s="148" t="s">
        <v>173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x14ac:dyDescent="0.25">
      <c r="A128" s="164" t="s">
        <v>103</v>
      </c>
      <c r="B128" s="165" t="s">
        <v>73</v>
      </c>
      <c r="C128" s="185" t="s">
        <v>74</v>
      </c>
      <c r="D128" s="166"/>
      <c r="E128" s="167"/>
      <c r="F128" s="168"/>
      <c r="G128" s="168">
        <f>SUMIF(AG129:AG134,"&lt;&gt;NOR",G129:G134)</f>
        <v>0</v>
      </c>
      <c r="H128" s="168"/>
      <c r="I128" s="168">
        <f>SUM(I129:I134)</f>
        <v>0</v>
      </c>
      <c r="J128" s="168"/>
      <c r="K128" s="168">
        <f>SUM(K129:K134)</f>
        <v>2192</v>
      </c>
      <c r="L128" s="168"/>
      <c r="M128" s="168">
        <f>SUM(M129:M134)</f>
        <v>0</v>
      </c>
      <c r="N128" s="167"/>
      <c r="O128" s="167">
        <f>SUM(O129:O134)</f>
        <v>0</v>
      </c>
      <c r="P128" s="167"/>
      <c r="Q128" s="167">
        <f>SUM(Q129:Q134)</f>
        <v>0</v>
      </c>
      <c r="R128" s="168"/>
      <c r="S128" s="168"/>
      <c r="T128" s="168"/>
      <c r="U128" s="168"/>
      <c r="V128" s="168">
        <f>SUM(V129:V134)</f>
        <v>0</v>
      </c>
      <c r="W128" s="168"/>
      <c r="X128" s="169"/>
      <c r="Y128" s="163"/>
      <c r="AG128" t="s">
        <v>104</v>
      </c>
    </row>
    <row r="129" spans="1:60" outlineLevel="1" x14ac:dyDescent="0.25">
      <c r="A129" s="171">
        <v>30</v>
      </c>
      <c r="B129" s="172" t="s">
        <v>199</v>
      </c>
      <c r="C129" s="186" t="s">
        <v>200</v>
      </c>
      <c r="D129" s="173" t="s">
        <v>181</v>
      </c>
      <c r="E129" s="174">
        <v>2</v>
      </c>
      <c r="F129" s="175"/>
      <c r="G129" s="176">
        <f>ROUND(E129*F129,2)</f>
        <v>0</v>
      </c>
      <c r="H129" s="175">
        <v>0</v>
      </c>
      <c r="I129" s="176">
        <f>ROUND(E129*H129,2)</f>
        <v>0</v>
      </c>
      <c r="J129" s="175">
        <v>490</v>
      </c>
      <c r="K129" s="176">
        <f>ROUND(E129*J129,2)</f>
        <v>980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0</v>
      </c>
      <c r="Q129" s="174">
        <f>ROUND(E129*P129,2)</f>
        <v>0</v>
      </c>
      <c r="R129" s="176"/>
      <c r="S129" s="176" t="s">
        <v>167</v>
      </c>
      <c r="T129" s="176" t="s">
        <v>182</v>
      </c>
      <c r="U129" s="176">
        <v>0</v>
      </c>
      <c r="V129" s="176">
        <f>ROUND(E129*U129,2)</f>
        <v>0</v>
      </c>
      <c r="W129" s="176"/>
      <c r="X129" s="177" t="s">
        <v>109</v>
      </c>
      <c r="Y129" s="158" t="s">
        <v>110</v>
      </c>
      <c r="Z129" s="148"/>
      <c r="AA129" s="148"/>
      <c r="AB129" s="148"/>
      <c r="AC129" s="148"/>
      <c r="AD129" s="148"/>
      <c r="AE129" s="148"/>
      <c r="AF129" s="148"/>
      <c r="AG129" s="148" t="s">
        <v>111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5">
      <c r="A130" s="155"/>
      <c r="B130" s="156"/>
      <c r="C130" s="187" t="s">
        <v>196</v>
      </c>
      <c r="D130" s="159"/>
      <c r="E130" s="160">
        <v>2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8"/>
      <c r="AA130" s="148"/>
      <c r="AB130" s="148"/>
      <c r="AC130" s="148"/>
      <c r="AD130" s="148"/>
      <c r="AE130" s="148"/>
      <c r="AF130" s="148"/>
      <c r="AG130" s="148" t="s">
        <v>113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5">
      <c r="A131" s="155"/>
      <c r="B131" s="156"/>
      <c r="C131" s="188" t="s">
        <v>115</v>
      </c>
      <c r="D131" s="161"/>
      <c r="E131" s="162">
        <v>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113</v>
      </c>
      <c r="AH131" s="148">
        <v>1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71">
        <v>31</v>
      </c>
      <c r="B132" s="172" t="s">
        <v>201</v>
      </c>
      <c r="C132" s="186" t="s">
        <v>202</v>
      </c>
      <c r="D132" s="173" t="s">
        <v>181</v>
      </c>
      <c r="E132" s="174">
        <v>2</v>
      </c>
      <c r="F132" s="175"/>
      <c r="G132" s="176">
        <f>ROUND(E132*F132,2)</f>
        <v>0</v>
      </c>
      <c r="H132" s="175">
        <v>0</v>
      </c>
      <c r="I132" s="176">
        <f>ROUND(E132*H132,2)</f>
        <v>0</v>
      </c>
      <c r="J132" s="175">
        <v>606</v>
      </c>
      <c r="K132" s="176">
        <f>ROUND(E132*J132,2)</f>
        <v>1212</v>
      </c>
      <c r="L132" s="176">
        <v>21</v>
      </c>
      <c r="M132" s="176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6"/>
      <c r="S132" s="176" t="s">
        <v>167</v>
      </c>
      <c r="T132" s="176" t="s">
        <v>182</v>
      </c>
      <c r="U132" s="176">
        <v>0</v>
      </c>
      <c r="V132" s="176">
        <f>ROUND(E132*U132,2)</f>
        <v>0</v>
      </c>
      <c r="W132" s="176"/>
      <c r="X132" s="177" t="s">
        <v>109</v>
      </c>
      <c r="Y132" s="158" t="s">
        <v>110</v>
      </c>
      <c r="Z132" s="148"/>
      <c r="AA132" s="148"/>
      <c r="AB132" s="148"/>
      <c r="AC132" s="148"/>
      <c r="AD132" s="148"/>
      <c r="AE132" s="148"/>
      <c r="AF132" s="148"/>
      <c r="AG132" s="148" t="s">
        <v>111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5">
      <c r="A133" s="155"/>
      <c r="B133" s="156"/>
      <c r="C133" s="187" t="s">
        <v>196</v>
      </c>
      <c r="D133" s="159"/>
      <c r="E133" s="160">
        <v>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8"/>
      <c r="AA133" s="148"/>
      <c r="AB133" s="148"/>
      <c r="AC133" s="148"/>
      <c r="AD133" s="148"/>
      <c r="AE133" s="148"/>
      <c r="AF133" s="148"/>
      <c r="AG133" s="148" t="s">
        <v>113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5">
      <c r="A134" s="155"/>
      <c r="B134" s="156"/>
      <c r="C134" s="188" t="s">
        <v>115</v>
      </c>
      <c r="D134" s="161"/>
      <c r="E134" s="162">
        <v>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8"/>
      <c r="AA134" s="148"/>
      <c r="AB134" s="148"/>
      <c r="AC134" s="148"/>
      <c r="AD134" s="148"/>
      <c r="AE134" s="148"/>
      <c r="AF134" s="148"/>
      <c r="AG134" s="148" t="s">
        <v>113</v>
      </c>
      <c r="AH134" s="148">
        <v>1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5">
      <c r="A135" s="164" t="s">
        <v>103</v>
      </c>
      <c r="B135" s="165" t="s">
        <v>75</v>
      </c>
      <c r="C135" s="185" t="s">
        <v>29</v>
      </c>
      <c r="D135" s="166"/>
      <c r="E135" s="167"/>
      <c r="F135" s="168"/>
      <c r="G135" s="168">
        <f>SUMIF(AG136:AG139,"&lt;&gt;NOR",G136:G139)</f>
        <v>0</v>
      </c>
      <c r="H135" s="168"/>
      <c r="I135" s="168">
        <f>SUM(I136:I139)</f>
        <v>0</v>
      </c>
      <c r="J135" s="168"/>
      <c r="K135" s="168">
        <f>SUM(K136:K139)</f>
        <v>33000</v>
      </c>
      <c r="L135" s="168"/>
      <c r="M135" s="168">
        <f>SUM(M136:M139)</f>
        <v>0</v>
      </c>
      <c r="N135" s="167"/>
      <c r="O135" s="167">
        <f>SUM(O136:O139)</f>
        <v>0</v>
      </c>
      <c r="P135" s="167"/>
      <c r="Q135" s="167">
        <f>SUM(Q136:Q139)</f>
        <v>0</v>
      </c>
      <c r="R135" s="168"/>
      <c r="S135" s="168"/>
      <c r="T135" s="168"/>
      <c r="U135" s="168"/>
      <c r="V135" s="168">
        <f>SUM(V136:V139)</f>
        <v>0</v>
      </c>
      <c r="W135" s="168"/>
      <c r="X135" s="169"/>
      <c r="Y135" s="163"/>
      <c r="AG135" t="s">
        <v>104</v>
      </c>
    </row>
    <row r="136" spans="1:60" outlineLevel="1" x14ac:dyDescent="0.25">
      <c r="A136" s="178">
        <v>32</v>
      </c>
      <c r="B136" s="179" t="s">
        <v>203</v>
      </c>
      <c r="C136" s="189" t="s">
        <v>204</v>
      </c>
      <c r="D136" s="180" t="s">
        <v>205</v>
      </c>
      <c r="E136" s="181">
        <v>1</v>
      </c>
      <c r="F136" s="182"/>
      <c r="G136" s="183">
        <f>ROUND(E136*F136,2)</f>
        <v>0</v>
      </c>
      <c r="H136" s="182">
        <v>0</v>
      </c>
      <c r="I136" s="183">
        <f>ROUND(E136*H136,2)</f>
        <v>0</v>
      </c>
      <c r="J136" s="182">
        <v>15000</v>
      </c>
      <c r="K136" s="183">
        <f>ROUND(E136*J136,2)</f>
        <v>15000</v>
      </c>
      <c r="L136" s="183">
        <v>21</v>
      </c>
      <c r="M136" s="183">
        <f>G136*(1+L136/100)</f>
        <v>0</v>
      </c>
      <c r="N136" s="181">
        <v>0</v>
      </c>
      <c r="O136" s="181">
        <f>ROUND(E136*N136,2)</f>
        <v>0</v>
      </c>
      <c r="P136" s="181">
        <v>0</v>
      </c>
      <c r="Q136" s="181">
        <f>ROUND(E136*P136,2)</f>
        <v>0</v>
      </c>
      <c r="R136" s="183"/>
      <c r="S136" s="183" t="s">
        <v>108</v>
      </c>
      <c r="T136" s="183" t="s">
        <v>182</v>
      </c>
      <c r="U136" s="183">
        <v>0</v>
      </c>
      <c r="V136" s="183">
        <f>ROUND(E136*U136,2)</f>
        <v>0</v>
      </c>
      <c r="W136" s="183"/>
      <c r="X136" s="184" t="s">
        <v>206</v>
      </c>
      <c r="Y136" s="158" t="s">
        <v>110</v>
      </c>
      <c r="Z136" s="148"/>
      <c r="AA136" s="148"/>
      <c r="AB136" s="148"/>
      <c r="AC136" s="148"/>
      <c r="AD136" s="148"/>
      <c r="AE136" s="148"/>
      <c r="AF136" s="148"/>
      <c r="AG136" s="148" t="s">
        <v>207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78">
        <v>33</v>
      </c>
      <c r="B137" s="179" t="s">
        <v>208</v>
      </c>
      <c r="C137" s="189" t="s">
        <v>209</v>
      </c>
      <c r="D137" s="180" t="s">
        <v>205</v>
      </c>
      <c r="E137" s="181">
        <v>1</v>
      </c>
      <c r="F137" s="182"/>
      <c r="G137" s="183">
        <f>ROUND(E137*F137,2)</f>
        <v>0</v>
      </c>
      <c r="H137" s="182">
        <v>0</v>
      </c>
      <c r="I137" s="183">
        <f>ROUND(E137*H137,2)</f>
        <v>0</v>
      </c>
      <c r="J137" s="182">
        <v>4000</v>
      </c>
      <c r="K137" s="183">
        <f>ROUND(E137*J137,2)</f>
        <v>4000</v>
      </c>
      <c r="L137" s="183">
        <v>21</v>
      </c>
      <c r="M137" s="183">
        <f>G137*(1+L137/100)</f>
        <v>0</v>
      </c>
      <c r="N137" s="181">
        <v>0</v>
      </c>
      <c r="O137" s="181">
        <f>ROUND(E137*N137,2)</f>
        <v>0</v>
      </c>
      <c r="P137" s="181">
        <v>0</v>
      </c>
      <c r="Q137" s="181">
        <f>ROUND(E137*P137,2)</f>
        <v>0</v>
      </c>
      <c r="R137" s="183"/>
      <c r="S137" s="183" t="s">
        <v>108</v>
      </c>
      <c r="T137" s="183" t="s">
        <v>182</v>
      </c>
      <c r="U137" s="183">
        <v>0</v>
      </c>
      <c r="V137" s="183">
        <f>ROUND(E137*U137,2)</f>
        <v>0</v>
      </c>
      <c r="W137" s="183"/>
      <c r="X137" s="184" t="s">
        <v>206</v>
      </c>
      <c r="Y137" s="158" t="s">
        <v>110</v>
      </c>
      <c r="Z137" s="148"/>
      <c r="AA137" s="148"/>
      <c r="AB137" s="148"/>
      <c r="AC137" s="148"/>
      <c r="AD137" s="148"/>
      <c r="AE137" s="148"/>
      <c r="AF137" s="148"/>
      <c r="AG137" s="148" t="s">
        <v>207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78">
        <v>34</v>
      </c>
      <c r="B138" s="179" t="s">
        <v>210</v>
      </c>
      <c r="C138" s="189" t="s">
        <v>211</v>
      </c>
      <c r="D138" s="180" t="s">
        <v>205</v>
      </c>
      <c r="E138" s="181">
        <v>1</v>
      </c>
      <c r="F138" s="182"/>
      <c r="G138" s="183">
        <f>ROUND(E138*F138,2)</f>
        <v>0</v>
      </c>
      <c r="H138" s="182">
        <v>0</v>
      </c>
      <c r="I138" s="183">
        <f>ROUND(E138*H138,2)</f>
        <v>0</v>
      </c>
      <c r="J138" s="182">
        <v>4000</v>
      </c>
      <c r="K138" s="183">
        <f>ROUND(E138*J138,2)</f>
        <v>4000</v>
      </c>
      <c r="L138" s="183">
        <v>21</v>
      </c>
      <c r="M138" s="183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3"/>
      <c r="S138" s="183" t="s">
        <v>108</v>
      </c>
      <c r="T138" s="183" t="s">
        <v>182</v>
      </c>
      <c r="U138" s="183">
        <v>0</v>
      </c>
      <c r="V138" s="183">
        <f>ROUND(E138*U138,2)</f>
        <v>0</v>
      </c>
      <c r="W138" s="183"/>
      <c r="X138" s="184" t="s">
        <v>206</v>
      </c>
      <c r="Y138" s="158" t="s">
        <v>110</v>
      </c>
      <c r="Z138" s="148"/>
      <c r="AA138" s="148"/>
      <c r="AB138" s="148"/>
      <c r="AC138" s="148"/>
      <c r="AD138" s="148"/>
      <c r="AE138" s="148"/>
      <c r="AF138" s="148"/>
      <c r="AG138" s="148" t="s">
        <v>207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71">
        <v>35</v>
      </c>
      <c r="B139" s="172" t="s">
        <v>212</v>
      </c>
      <c r="C139" s="186" t="s">
        <v>213</v>
      </c>
      <c r="D139" s="173" t="s">
        <v>205</v>
      </c>
      <c r="E139" s="174">
        <v>1</v>
      </c>
      <c r="F139" s="175"/>
      <c r="G139" s="176">
        <f>ROUND(E139*F139,2)</f>
        <v>0</v>
      </c>
      <c r="H139" s="175">
        <v>0</v>
      </c>
      <c r="I139" s="176">
        <f>ROUND(E139*H139,2)</f>
        <v>0</v>
      </c>
      <c r="J139" s="175">
        <v>10000</v>
      </c>
      <c r="K139" s="176">
        <f>ROUND(E139*J139,2)</f>
        <v>10000</v>
      </c>
      <c r="L139" s="176">
        <v>21</v>
      </c>
      <c r="M139" s="176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6"/>
      <c r="S139" s="176" t="s">
        <v>167</v>
      </c>
      <c r="T139" s="176" t="s">
        <v>182</v>
      </c>
      <c r="U139" s="176">
        <v>0</v>
      </c>
      <c r="V139" s="176">
        <f>ROUND(E139*U139,2)</f>
        <v>0</v>
      </c>
      <c r="W139" s="176"/>
      <c r="X139" s="177" t="s">
        <v>206</v>
      </c>
      <c r="Y139" s="158" t="s">
        <v>110</v>
      </c>
      <c r="Z139" s="148"/>
      <c r="AA139" s="148"/>
      <c r="AB139" s="148"/>
      <c r="AC139" s="148"/>
      <c r="AD139" s="148"/>
      <c r="AE139" s="148"/>
      <c r="AF139" s="148"/>
      <c r="AG139" s="148" t="s">
        <v>207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5">
      <c r="A140" s="3"/>
      <c r="B140" s="4"/>
      <c r="C140" s="190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12</v>
      </c>
      <c r="AF140">
        <v>21</v>
      </c>
      <c r="AG140" t="s">
        <v>89</v>
      </c>
    </row>
    <row r="141" spans="1:60" x14ac:dyDescent="0.25">
      <c r="A141" s="151"/>
      <c r="B141" s="152" t="s">
        <v>31</v>
      </c>
      <c r="C141" s="191"/>
      <c r="D141" s="153"/>
      <c r="E141" s="154"/>
      <c r="F141" s="154"/>
      <c r="G141" s="170">
        <f>G8+G67+G83+G93+G97+G104+G106+G111+G128+G135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214</v>
      </c>
    </row>
    <row r="142" spans="1:60" x14ac:dyDescent="0.25">
      <c r="A142" s="3"/>
      <c r="B142" s="4"/>
      <c r="C142" s="190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3"/>
      <c r="B143" s="4"/>
      <c r="C143" s="190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57" t="s">
        <v>215</v>
      </c>
      <c r="B144" s="257"/>
      <c r="C144" s="258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259"/>
      <c r="B145" s="260"/>
      <c r="C145" s="261"/>
      <c r="D145" s="260"/>
      <c r="E145" s="260"/>
      <c r="F145" s="260"/>
      <c r="G145" s="26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216</v>
      </c>
    </row>
    <row r="146" spans="1:33" x14ac:dyDescent="0.25">
      <c r="A146" s="263"/>
      <c r="B146" s="264"/>
      <c r="C146" s="265"/>
      <c r="D146" s="264"/>
      <c r="E146" s="264"/>
      <c r="F146" s="264"/>
      <c r="G146" s="26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263"/>
      <c r="B147" s="264"/>
      <c r="C147" s="265"/>
      <c r="D147" s="264"/>
      <c r="E147" s="264"/>
      <c r="F147" s="264"/>
      <c r="G147" s="26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263"/>
      <c r="B148" s="264"/>
      <c r="C148" s="265"/>
      <c r="D148" s="264"/>
      <c r="E148" s="264"/>
      <c r="F148" s="264"/>
      <c r="G148" s="26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5">
      <c r="A149" s="267"/>
      <c r="B149" s="268"/>
      <c r="C149" s="269"/>
      <c r="D149" s="268"/>
      <c r="E149" s="268"/>
      <c r="F149" s="268"/>
      <c r="G149" s="27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5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5">
      <c r="C151" s="192"/>
      <c r="D151" s="10"/>
      <c r="AG151" t="s">
        <v>217</v>
      </c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1.00 Pol'!Názvy_tisku</vt:lpstr>
      <vt:lpstr>oadresa</vt:lpstr>
      <vt:lpstr>Stavba!Objednatel</vt:lpstr>
      <vt:lpstr>Stavba!Objekt</vt:lpstr>
      <vt:lpstr>'SO 01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Milan Vávra</cp:lastModifiedBy>
  <cp:lastPrinted>2019-03-19T12:27:02Z</cp:lastPrinted>
  <dcterms:created xsi:type="dcterms:W3CDTF">2009-04-08T07:15:50Z</dcterms:created>
  <dcterms:modified xsi:type="dcterms:W3CDTF">2024-04-08T11:13:51Z</dcterms:modified>
</cp:coreProperties>
</file>